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sudiman.musa\Desktop\Templat PBD 2020\Tingkatan 4\Pelaporan Semua MP Tingkatan 4 (Portal)\"/>
    </mc:Choice>
  </mc:AlternateContent>
  <bookViews>
    <workbookView xWindow="0" yWindow="0" windowWidth="24000" windowHeight="9630" tabRatio="791" activeTab="1"/>
  </bookViews>
  <sheets>
    <sheet name="PANDUAN" sheetId="5" r:id="rId1"/>
    <sheet name="REKOD PRESTASI MURID" sheetId="1" r:id="rId2"/>
    <sheet name="LAPORAN MURID (INDIVIDU)" sheetId="2" r:id="rId3"/>
    <sheet name="DATA PERNYATAAN TAHAP PGUASAAN " sheetId="3" r:id="rId4"/>
    <sheet name="GRAF PELAPORAN" sheetId="4" r:id="rId5"/>
  </sheets>
  <definedNames>
    <definedName name="_xlnm.Print_Area" localSheetId="3">'DATA PERNYATAAN TAHAP PGUASAAN '!$A$1:$B$203</definedName>
    <definedName name="_xlnm.Print_Area" localSheetId="4">'GRAF PELAPORAN'!$A$1:$Q$40</definedName>
    <definedName name="_xlnm.Print_Area" localSheetId="2">'LAPORAN MURID (INDIVIDU)'!$A$1:$G$37</definedName>
    <definedName name="_xlnm.Print_Area" localSheetId="1">'REKOD PRESTASI MURID'!$A$1:$AD$78</definedName>
    <definedName name="_xlnm.Print_Titles" localSheetId="4">'GRAF PELAPORAN'!$1:$4</definedName>
    <definedName name="_xlnm.Print_Titles" localSheetId="1">'REKOD PRESTASI MURID'!$11:$11</definedName>
  </definedNames>
  <calcPr calcId="162913"/>
</workbook>
</file>

<file path=xl/calcChain.xml><?xml version="1.0" encoding="utf-8"?>
<calcChain xmlns="http://schemas.openxmlformats.org/spreadsheetml/2006/main">
  <c r="K9" i="2" l="1"/>
  <c r="F15" i="2" s="1"/>
  <c r="K8" i="2"/>
  <c r="I60" i="2"/>
  <c r="J60" i="2" s="1"/>
  <c r="I54" i="2"/>
  <c r="J54" i="2" s="1"/>
  <c r="I55" i="2"/>
  <c r="J55" i="2" s="1"/>
  <c r="I56" i="2"/>
  <c r="J56" i="2" s="1"/>
  <c r="I57" i="2"/>
  <c r="J57" i="2" s="1"/>
  <c r="I58" i="2"/>
  <c r="J58" i="2" s="1"/>
  <c r="I59" i="2"/>
  <c r="J59" i="2" s="1"/>
  <c r="I23" i="2"/>
  <c r="J23" i="2" s="1"/>
  <c r="I24" i="2"/>
  <c r="J24" i="2"/>
  <c r="I25" i="2"/>
  <c r="J25" i="2"/>
  <c r="I26" i="2"/>
  <c r="J26" i="2"/>
  <c r="I27" i="2"/>
  <c r="J27" i="2" s="1"/>
  <c r="I28" i="2"/>
  <c r="J28" i="2"/>
  <c r="I29" i="2"/>
  <c r="J29" i="2"/>
  <c r="I30" i="2"/>
  <c r="J30" i="2"/>
  <c r="I31" i="2"/>
  <c r="J31" i="2" s="1"/>
  <c r="I32" i="2"/>
  <c r="J32" i="2"/>
  <c r="I33" i="2"/>
  <c r="J33" i="2"/>
  <c r="I34" i="2"/>
  <c r="J34" i="2"/>
  <c r="I35" i="2"/>
  <c r="J35" i="2" s="1"/>
  <c r="I36" i="2"/>
  <c r="J36" i="2"/>
  <c r="I37" i="2"/>
  <c r="J37" i="2" s="1"/>
  <c r="I38" i="2"/>
  <c r="J38" i="2"/>
  <c r="I39" i="2"/>
  <c r="J39" i="2" s="1"/>
  <c r="I40" i="2"/>
  <c r="J40" i="2" s="1"/>
  <c r="I41" i="2"/>
  <c r="J41" i="2"/>
  <c r="I42" i="2"/>
  <c r="J42" i="2"/>
  <c r="I43" i="2"/>
  <c r="J43" i="2" s="1"/>
  <c r="I44" i="2"/>
  <c r="J44" i="2"/>
  <c r="I45" i="2"/>
  <c r="J45" i="2" s="1"/>
  <c r="I46" i="2"/>
  <c r="J46" i="2" s="1"/>
  <c r="I47" i="2"/>
  <c r="J47" i="2" s="1"/>
  <c r="I48" i="2"/>
  <c r="J48" i="2" s="1"/>
  <c r="I49" i="2"/>
  <c r="J49" i="2" s="1"/>
  <c r="I50" i="2"/>
  <c r="J50" i="2"/>
  <c r="I51" i="2"/>
  <c r="J51" i="2" s="1"/>
  <c r="I52" i="2"/>
  <c r="J52" i="2"/>
  <c r="I53" i="2"/>
  <c r="J53" i="2"/>
  <c r="P26" i="4"/>
  <c r="O26" i="4"/>
  <c r="N26" i="4"/>
  <c r="M26" i="4"/>
  <c r="L26" i="4"/>
  <c r="K26" i="4"/>
  <c r="H26" i="4"/>
  <c r="G26" i="4"/>
  <c r="F26" i="4"/>
  <c r="P8" i="4"/>
  <c r="O8" i="4"/>
  <c r="N8" i="4"/>
  <c r="H8" i="4"/>
  <c r="G8" i="4"/>
  <c r="F8" i="4"/>
  <c r="D11" i="2" l="1"/>
  <c r="M3" i="4" l="1"/>
  <c r="I4" i="4"/>
  <c r="I3" i="4"/>
  <c r="K7" i="2" l="1"/>
  <c r="E15" i="2" s="1"/>
  <c r="E17" i="2" s="1"/>
  <c r="A1" i="4" l="1"/>
  <c r="B6" i="4"/>
  <c r="J6" i="4"/>
  <c r="C8" i="4"/>
  <c r="D8" i="4"/>
  <c r="E8" i="4"/>
  <c r="K8" i="4"/>
  <c r="L8" i="4"/>
  <c r="M8" i="4"/>
  <c r="B24" i="4"/>
  <c r="C26" i="4"/>
  <c r="D26" i="4"/>
  <c r="E26" i="4"/>
  <c r="B1" i="2"/>
  <c r="B2" i="2"/>
  <c r="B3" i="2"/>
  <c r="B4" i="2"/>
  <c r="D13" i="2" s="1"/>
  <c r="B6" i="2"/>
  <c r="B20" i="2" s="1"/>
  <c r="I7" i="2"/>
  <c r="J7" i="2" s="1"/>
  <c r="I8" i="2"/>
  <c r="J8" i="2" s="1"/>
  <c r="D9" i="2"/>
  <c r="I9" i="2"/>
  <c r="J9" i="2" s="1"/>
  <c r="I10" i="2"/>
  <c r="J10" i="2" s="1"/>
  <c r="I11" i="2"/>
  <c r="J11" i="2" s="1"/>
  <c r="D12" i="2"/>
  <c r="I12" i="2"/>
  <c r="J12" i="2" s="1"/>
  <c r="I13" i="2"/>
  <c r="J13" i="2" s="1"/>
  <c r="I14" i="2"/>
  <c r="J14" i="2" s="1"/>
  <c r="I15" i="2"/>
  <c r="J15" i="2" s="1"/>
  <c r="I16" i="2"/>
  <c r="J16" i="2" s="1"/>
  <c r="I17" i="2"/>
  <c r="J17" i="2" s="1"/>
  <c r="I18" i="2"/>
  <c r="J18" i="2" s="1"/>
  <c r="I19" i="2"/>
  <c r="J19" i="2" s="1"/>
  <c r="D20" i="2"/>
  <c r="E20" i="2"/>
  <c r="F20" i="2" s="1"/>
  <c r="I20" i="2"/>
  <c r="J20" i="2" s="1"/>
  <c r="D21" i="2"/>
  <c r="E21" i="2"/>
  <c r="F21" i="2" s="1"/>
  <c r="I21" i="2"/>
  <c r="J21" i="2" s="1"/>
  <c r="D22" i="2"/>
  <c r="E22" i="2"/>
  <c r="F22" i="2" s="1"/>
  <c r="I22" i="2"/>
  <c r="J22" i="2" s="1"/>
  <c r="B34" i="2"/>
  <c r="F35" i="2"/>
  <c r="B72" i="1"/>
  <c r="F36" i="2"/>
  <c r="D10" i="2"/>
  <c r="B36" i="2"/>
  <c r="D8" i="2" l="1"/>
  <c r="G39" i="4"/>
  <c r="O21" i="4"/>
  <c r="G21" i="4"/>
  <c r="O39" i="4"/>
</calcChain>
</file>

<file path=xl/sharedStrings.xml><?xml version="1.0" encoding="utf-8"?>
<sst xmlns="http://schemas.openxmlformats.org/spreadsheetml/2006/main" count="200" uniqueCount="127">
  <si>
    <t>SEKOLAH :</t>
  </si>
  <si>
    <t>ALAMAT :</t>
  </si>
  <si>
    <t>:</t>
  </si>
  <si>
    <t xml:space="preserve"> </t>
  </si>
  <si>
    <t>MATA PELAJARAN</t>
  </si>
  <si>
    <t>NAMA GURU MATA PELAJARAN:</t>
  </si>
  <si>
    <t>KELAS:</t>
  </si>
  <si>
    <t>BIL.</t>
  </si>
  <si>
    <t xml:space="preserve"> NAMA MURID</t>
  </si>
  <si>
    <t>NO. MY KID / NO. KAD PENGENALAN</t>
  </si>
  <si>
    <t>JANTINA</t>
  </si>
  <si>
    <t>TAHAP PENGUASAAN KESELURUHAN</t>
  </si>
  <si>
    <t>P</t>
  </si>
  <si>
    <t>L</t>
  </si>
  <si>
    <t>…………………………………………………</t>
  </si>
  <si>
    <t>NOTA : JANGAN PADAM DATA INI!</t>
  </si>
  <si>
    <t>Nama Murid</t>
  </si>
  <si>
    <t>No. MY KID</t>
  </si>
  <si>
    <t>Jantina</t>
  </si>
  <si>
    <t>Kelas</t>
  </si>
  <si>
    <t>Nama Guru</t>
  </si>
  <si>
    <t>Tarikh Pelaporan</t>
  </si>
  <si>
    <t>Tahap Penguasaan Keseluruhan</t>
  </si>
  <si>
    <t>Berikut adalah pernyataan bagi 
Tahap Penguasaan keseluruhan</t>
  </si>
  <si>
    <t>KEMAHIRAN</t>
  </si>
  <si>
    <t>TAHAP PENGUASAAN</t>
  </si>
  <si>
    <t>TAFSIRAN</t>
  </si>
  <si>
    <t>ULASAN GURU :</t>
  </si>
  <si>
    <t>…………………………………………………………………………</t>
  </si>
  <si>
    <t>GURU MATA PELAJARAN</t>
  </si>
  <si>
    <t>DATA PERNYATAAN STANDARD PRESTASI</t>
  </si>
  <si>
    <t>TP 1</t>
  </si>
  <si>
    <t>TP 2</t>
  </si>
  <si>
    <t xml:space="preserve"> TP 3</t>
  </si>
  <si>
    <t>TP 4</t>
  </si>
  <si>
    <t>TP  5</t>
  </si>
  <si>
    <t>TP 6</t>
  </si>
  <si>
    <t>BIL. MURID</t>
  </si>
  <si>
    <t>JUMLAH</t>
  </si>
  <si>
    <t>MURID</t>
  </si>
  <si>
    <t xml:space="preserve">KLANG, </t>
  </si>
  <si>
    <t>GURU BESAR</t>
  </si>
  <si>
    <t>EN. TAN KAR HOCK</t>
  </si>
  <si>
    <t>SK SUNGAI SIPUT</t>
  </si>
  <si>
    <t>PN. SUZILA MOHAMED</t>
  </si>
  <si>
    <t>EN. ZAHARI BIN DAUD</t>
  </si>
  <si>
    <t>AHMAD BIN SULAIMAN</t>
  </si>
  <si>
    <t>SITI ROKIAH BINTI ALI</t>
  </si>
  <si>
    <t>MOHD RAMLI BIN SHUKRI</t>
  </si>
  <si>
    <t>NORAINI BINTI KASIM</t>
  </si>
  <si>
    <t>ALIAS BIN OMAR</t>
  </si>
  <si>
    <t>ABDUL HAKIM BIN KAMARUZAMAN</t>
  </si>
  <si>
    <t>PENTAKSIRAN BILIK DARJAH (PBD)</t>
  </si>
  <si>
    <t>PENGENALAN</t>
  </si>
  <si>
    <t>MAKLUMAT AM</t>
  </si>
  <si>
    <r>
      <t>Templat Pelaporan PBD ini mengandungi 5 halaman (</t>
    </r>
    <r>
      <rPr>
        <i/>
        <sz val="11"/>
        <color indexed="8"/>
        <rFont val="Calibri"/>
        <family val="2"/>
      </rPr>
      <t>sheet</t>
    </r>
    <r>
      <rPr>
        <sz val="11"/>
        <color indexed="8"/>
        <rFont val="Calibri"/>
        <family val="2"/>
      </rPr>
      <t>) :</t>
    </r>
  </si>
  <si>
    <t>1. PANDUAN</t>
  </si>
  <si>
    <t>2. REKOD PRESTASI MURID</t>
  </si>
  <si>
    <t>3. LAPORAN MURID (INDIVIDU)</t>
  </si>
  <si>
    <t>4. DATA PERNYATAAN TAHAP PENGUASAAN</t>
  </si>
  <si>
    <t>5. GRAF PELAPORAN</t>
  </si>
  <si>
    <t>A</t>
  </si>
  <si>
    <t>B</t>
  </si>
  <si>
    <t>PENGGUNAAN TEMPLAT</t>
  </si>
  <si>
    <t>Maklumat yang perlu dilengkapkan adalah:</t>
  </si>
  <si>
    <t>1. Nama dan Alamat Sekolah</t>
  </si>
  <si>
    <t>TARIKH PELAPORAN :</t>
  </si>
  <si>
    <t>SELANGOR</t>
  </si>
  <si>
    <t>2. Nama Guru dan Nama Kelas</t>
  </si>
  <si>
    <t>PANDUAN PENGGUNAAN TEMPLAT</t>
  </si>
  <si>
    <t>4. Nama Pentadbir</t>
  </si>
  <si>
    <t>5. Jawatan Pentadbir (Guru Besar/ Pengetua)</t>
  </si>
  <si>
    <t>C</t>
  </si>
  <si>
    <t>D</t>
  </si>
  <si>
    <r>
      <t xml:space="preserve">PENENTUAN TAHAP PENGUASAAN </t>
    </r>
    <r>
      <rPr>
        <b/>
        <sz val="11"/>
        <color rgb="FFFF0000"/>
        <rFont val="Calibri"/>
        <family val="2"/>
      </rPr>
      <t>(Dilengkapkan oleh unit mata pelajaran)</t>
    </r>
  </si>
  <si>
    <t xml:space="preserve">3. Senarai Nama Murid, Nombor Kad Pengenalan dan Jantina </t>
  </si>
  <si>
    <t>Pentaksiran Akhir tahun</t>
  </si>
  <si>
    <t>Sila tentukan peringkat pentaksiran</t>
  </si>
  <si>
    <t>Pentaksiran Pertengahan Tahun</t>
  </si>
  <si>
    <t xml:space="preserve"> TP 4</t>
  </si>
  <si>
    <t xml:space="preserve"> TP 5</t>
  </si>
  <si>
    <t xml:space="preserve"> TP 6</t>
  </si>
  <si>
    <t>Sekolah:</t>
  </si>
  <si>
    <t>Guru Mata Pelajaran:</t>
  </si>
  <si>
    <t>Pentaksiran perlu dilakukan sepanjang masa dan tahap penguasaan murid dipantau secara berterusan. Tahap penguasaan ini boleh dicatat di dalam buku rekod, atau lain-lain tempat catatan; tetapi untuk tujuan pelaporan kepada ibu bapa, ia boleh direkod di dalam templat yang dibekalkan ini dan dilaporkan dua kali setahun iaitu pada pertengahan tahun dan akhir tahun.</t>
  </si>
  <si>
    <r>
      <t>(</t>
    </r>
    <r>
      <rPr>
        <b/>
        <sz val="11"/>
        <color rgb="FFC00000"/>
        <rFont val="Calibri"/>
        <family val="2"/>
      </rPr>
      <t>Nota</t>
    </r>
    <r>
      <rPr>
        <sz val="11"/>
        <color rgb="FFC00000"/>
        <rFont val="Calibri"/>
        <family val="2"/>
      </rPr>
      <t>: Pegawai mata pelajaran boleh menambah teks lain di dalam ruang ini tetapi 5 perkara di atas hendaklah dikekalkan)</t>
    </r>
  </si>
  <si>
    <t>Guru hendaklah memilih option di sebelah kanan bahagian atas halaman Rekod Prestasi Murid untuk  membuat pelaporan di dalam templat ini.</t>
  </si>
  <si>
    <t>Pentaksiran Bilik Darjah (PBD) adalah sebahagian daripada komponen didalam Pentaksiran Berasaskan Sekolah (PBS). Pelaksanaannya telah bermula sejak tahun 2011 berdasarkan Surat Siaran Lembaga Peperiksaan Bil. 3 Tahun 2011. PBD sebelum ini dikenali sebagai PS (Pentaksiran Sekolah) di mana ia dilaksanakan secara formatif dan sumatif dengan pelbagai pendekatan dan kaedah bagi mengenalpasti perkembangan pembelajaran murid secara keseluruhan.</t>
  </si>
  <si>
    <r>
      <t xml:space="preserve">Guru hendaklah melengkapkan maklumat asas pada templat ini di halaman </t>
    </r>
    <r>
      <rPr>
        <b/>
        <i/>
        <sz val="11"/>
        <color indexed="8"/>
        <rFont val="Calibri"/>
        <family val="2"/>
      </rPr>
      <t>REKOD PRESTASI MURID</t>
    </r>
    <r>
      <rPr>
        <sz val="11"/>
        <color indexed="8"/>
        <rFont val="Calibri"/>
        <family val="2"/>
      </rPr>
      <t>.</t>
    </r>
  </si>
  <si>
    <r>
      <t xml:space="preserve">Tahap Penguasaan murid bagi setiap komponen di dalam templat ini direkodkan untuk tujuan </t>
    </r>
    <r>
      <rPr>
        <b/>
        <sz val="11"/>
        <color indexed="8"/>
        <rFont val="Calibri"/>
        <family val="2"/>
      </rPr>
      <t>pelaporan</t>
    </r>
    <r>
      <rPr>
        <sz val="11"/>
        <color indexed="8"/>
        <rFont val="Calibri"/>
        <family val="2"/>
      </rPr>
      <t xml:space="preserve"> perkembangan pembelajaran murid bagi sesuatu tempoh tertentu (Pertengahan / Akhir Tahun). Guru hanya perlu merekodkan Tahap Penguasaan ini di halaman </t>
    </r>
    <r>
      <rPr>
        <b/>
        <i/>
        <sz val="11"/>
        <color indexed="8"/>
        <rFont val="Calibri"/>
        <family val="2"/>
      </rPr>
      <t>REKOD PRESTASI MURID</t>
    </r>
    <r>
      <rPr>
        <sz val="11"/>
        <color indexed="8"/>
        <rFont val="Calibri"/>
        <family val="2"/>
      </rPr>
      <t xml:space="preserve"> sahaja dan seterusnya pelaporan individu murid akan dijana secara automatik di halaman </t>
    </r>
    <r>
      <rPr>
        <b/>
        <i/>
        <sz val="11"/>
        <color indexed="8"/>
        <rFont val="Calibri"/>
        <family val="2"/>
      </rPr>
      <t>LAPORAN MURID (INDIVIDU)</t>
    </r>
    <r>
      <rPr>
        <sz val="11"/>
        <color indexed="8"/>
        <rFont val="Calibri"/>
        <family val="2"/>
      </rPr>
      <t xml:space="preserve"> untuk cetakan. Tahap Penguasaan (TP) bagi tujuan analisis kelas dijana secara automatik di halaman </t>
    </r>
    <r>
      <rPr>
        <b/>
        <i/>
        <sz val="11"/>
        <color indexed="8"/>
        <rFont val="Calibri"/>
        <family val="2"/>
      </rPr>
      <t>GRAF PELAPORAN</t>
    </r>
    <r>
      <rPr>
        <sz val="11"/>
        <color indexed="8"/>
        <rFont val="Calibri"/>
        <family val="2"/>
      </rPr>
      <t>.</t>
    </r>
  </si>
  <si>
    <t>`</t>
  </si>
  <si>
    <r>
      <t>Templat pelaporan ini terdiri daripada empat lajur yang dibina berdasarkan konstruk kemahiran</t>
    </r>
    <r>
      <rPr>
        <sz val="11"/>
        <color rgb="FFFF0000"/>
        <rFont val="Calibri"/>
        <family val="2"/>
      </rPr>
      <t>.</t>
    </r>
  </si>
  <si>
    <t>Pelaporan bagi  kemahiranyang berkaitan akan dilakukan pada pertengahan tahun dan akhir tahun.</t>
  </si>
  <si>
    <r>
      <t>Tahap Penguasaan diberikan berdasarkan setiap rubrik mengikut konstruk  kemahiran</t>
    </r>
    <r>
      <rPr>
        <sz val="11"/>
        <color rgb="FFFF0000"/>
        <rFont val="Calibri"/>
        <family val="2"/>
      </rPr>
      <t xml:space="preserve"> </t>
    </r>
    <r>
      <rPr>
        <sz val="11"/>
        <color indexed="8"/>
        <rFont val="Calibri"/>
        <family val="2"/>
      </rPr>
      <t xml:space="preserve">tersebut seperti di halaman </t>
    </r>
    <r>
      <rPr>
        <b/>
        <sz val="11"/>
        <color indexed="8"/>
        <rFont val="Calibri"/>
        <family val="2"/>
      </rPr>
      <t>Data Peryataan Tahap Penguasaan.</t>
    </r>
  </si>
  <si>
    <t>TINGKATAN 4</t>
  </si>
  <si>
    <t>KESUSASTERAAN INGGERIS</t>
  </si>
  <si>
    <t>PROSE</t>
  </si>
  <si>
    <t xml:space="preserve">• show critical understanding of the setting, plot, themes, messages and universal issues in texts.
• analyse the use of language, style and tone in prose.
• analyse and evaluate character development.
• communicate a perceptive personal response with reference to texts. 
• produce creative works with relevant textual evidence.
</t>
  </si>
  <si>
    <t>POETRY</t>
  </si>
  <si>
    <t xml:space="preserve">                                                                            POETRY</t>
  </si>
  <si>
    <t xml:space="preserve">                                                                            DRAMA</t>
  </si>
  <si>
    <t>PERFORMANCE LEVEL</t>
  </si>
  <si>
    <t>OVERALL PERFORMANCE LEVEL DESCRIPTORS</t>
  </si>
  <si>
    <t>Pupils show poor knowledge of the text, require full guidance when reading and interpreting the texts. Pupils provide irrelevant or hardly any personal responses and produce works which demonstrate very little creativity and originality.</t>
  </si>
  <si>
    <t>Pupils show limited knowledge and understanding of the content and language of the texts. Pupils provide limited personal responses and produce works which demonstrate limited creativity and originality.</t>
  </si>
  <si>
    <t>Pupils show some knowledge and understanding of the content and language of the texts. Pupils provide relevant personal responses and produce works which demonstrate some creativity and originality.</t>
  </si>
  <si>
    <t>Pupils show adequate knowledge and understanding of the content and language of the texts. Pupils provide reasonably developed personal responses and produce works with sufficient creativity and originality.</t>
  </si>
  <si>
    <t xml:space="preserve">Pupils show good knowledge and understanding of the content and language of the texts. 
Pupils display some maturity in thought in personal responses and produce works which demonstrate a commendable level of creativity, originality and independence.
</t>
  </si>
  <si>
    <t>Pupils show in depth knowledge and understanding of the content and language of the texts. Pupils demonstrate insight, sensitivity, individuality and flair in personal responses and produce works with a high level of creativity, originality and independence.</t>
  </si>
  <si>
    <t>DRAMA</t>
  </si>
  <si>
    <t>• show good understanding in interpreting and analysing poems.
• provide a reasonably developed personal response with reference to text.
• produce creative works with sufficient textual evidence.</t>
  </si>
  <si>
    <t>• show sufficient understanding in interpreting and analysing poem.
• provide a relevant personal response with some reference to text.
• produce creative works with limited textual evidence.</t>
  </si>
  <si>
    <t>• show limited understanding in interpreting and analysing poem.
• communicate personal responses with hardly any reference to text. 
• produce creative works with some guidance.</t>
  </si>
  <si>
    <t xml:space="preserve">Pupils can:
• show very limited understanding in interpreting and analysing poem.
• state positive or negative response to text.
• produce creative works with full guidance.  </t>
  </si>
  <si>
    <t>• show critical understanding in interpreting and analysing poem.
• communicate a perceptive personal response with reference to text.
• produce creative works independently with relevant textual evidence.</t>
  </si>
  <si>
    <t>• show in-depth understanding in interpreting and analysing poem.
• show individuality and insight through a perceptive personal response with reference to text. 
• produce well planned creative works independently with precise textual evidence.</t>
  </si>
  <si>
    <t>Pupils can:
• identify setting, plot and themes in texts. 
• identify characters.
• read script and role play a scene.
• state positive or negative response to texts.</t>
  </si>
  <si>
    <t>• identify setting, basic plot development, themes and messages in texts. 
• identify and describe some character traits.
• read script with some relevant gestures and emotions.
• can identify some literary devices and dramatic techniques.</t>
  </si>
  <si>
    <t>• identify the significance of setting, plot development, themes, universal issues and messages in texts.
• describe the roles of characters.
• identify and explain the use of language and literary devices in texts.
• provide a relevant personal response with some reference to texts.
• plan and present play with some understanding of dramatic techniques.</t>
  </si>
  <si>
    <t>• respond with clear understanding of setting, plot, themes, universal issues and messages in texts.
• describe and analyse character development.
• analyse the use of language and literary devices in the play.
• provide a reasonably developed personal response with reference to texts.
• plan and present the play in its entirety with relevant dramatic techniques.</t>
  </si>
  <si>
    <t>• display critical and/or analytical understanding of the play.
• analyse and evaluate character development.
• produce a perceptive personal response with reference to texts.
• demonstrate critical appreciation of literary devices and dramatic techniques.
• produce creative works that show good understanding of the play.</t>
  </si>
  <si>
    <t>• demonstrate individuality and insight in appreciating the play.
• evaluate the use of literary devices and dramatic techniques critically. 
• show sensitivity and insight through a perceptive personal response with reference to texts. 
• produce well-planned creative works independently that show in-depth understanding of the play.</t>
  </si>
  <si>
    <t>Pupils can:
• identify setting, plot, themes and characters in texts.
• state positive or negative response to text.
• produce creative works with full guidance.</t>
  </si>
  <si>
    <t>• identify setting, basic plot development, themes and messages in texts.
• identify and describe some character traits.
• identify some literary devices.
• communicate a personal response with hardly any reference to texts.
• produce creative works with some guidance.</t>
  </si>
  <si>
    <t>• identify the significance of setting, plot development, themes, messages and universal issues in texts.
• describe the roles of characters.
• identify and explain the use of some literary devices.
• provide a relevant personal response with some reference to texts.
• produce creative works with limited textual evidence.</t>
  </si>
  <si>
    <t>• respond with clear understanding of the setting, plot, themes, messages and universal issues in texts.
• describe the use of language, style and tone in prose.
• describe and analyse character development.
• provide a reasonably developed personal response with reference to texts.
• produce creative works with sufficient textual evidence.</t>
  </si>
  <si>
    <t>• show in-depth understanding of the setting, plot, character, themes, messages and universal issues in texts.
• analyse and evaluate the use of language, style and tone in prose.
• show individuality and insight through a perceptive personal response with reference to texts. 
• produce well -planned creative works independently with precise textual evidence.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</si>
</sst>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000"/>
    <numFmt numFmtId="165" formatCode="[$-14409]d\ mmmm\,\ yyyy;@"/>
    <numFmt numFmtId="166" formatCode="[$-14409]d/m/yyyy;@"/>
  </numFmts>
  <fonts count="45">
    <font>
      <sz val="11"/>
      <color indexed="8"/>
      <name val="Calibri"/>
    </font>
    <font>
      <sz val="11"/>
      <color indexed="8"/>
      <name val="Arial Narrow"/>
      <family val="2"/>
    </font>
    <font>
      <b/>
      <sz val="20"/>
      <color indexed="8"/>
      <name val="Arial Narrow"/>
      <family val="2"/>
    </font>
    <font>
      <b/>
      <sz val="16"/>
      <color indexed="8"/>
      <name val="Arial Narrow"/>
      <family val="2"/>
    </font>
    <font>
      <b/>
      <sz val="16"/>
      <color indexed="62"/>
      <name val="Arial Narrow"/>
      <family val="2"/>
    </font>
    <font>
      <sz val="11"/>
      <name val="Arial Narrow"/>
      <family val="2"/>
    </font>
    <font>
      <b/>
      <sz val="14"/>
      <name val="Arial Narrow"/>
      <family val="2"/>
    </font>
    <font>
      <b/>
      <sz val="12"/>
      <name val="Arial Narrow"/>
      <family val="2"/>
    </font>
    <font>
      <b/>
      <sz val="11"/>
      <name val="Arial Narrow"/>
      <family val="2"/>
    </font>
    <font>
      <sz val="11"/>
      <color indexed="62"/>
      <name val="Arial Narrow"/>
      <family val="2"/>
    </font>
    <font>
      <b/>
      <sz val="11"/>
      <color indexed="62"/>
      <name val="Arial Narrow"/>
      <family val="2"/>
    </font>
    <font>
      <b/>
      <sz val="11"/>
      <color indexed="8"/>
      <name val="Arial Narrow"/>
      <family val="2"/>
    </font>
    <font>
      <b/>
      <sz val="11"/>
      <color indexed="9"/>
      <name val="Arial Narrow"/>
      <family val="2"/>
    </font>
    <font>
      <sz val="14"/>
      <name val="Arial Narrow"/>
      <family val="2"/>
    </font>
    <font>
      <sz val="11"/>
      <color indexed="8"/>
      <name val="Arial"/>
      <family val="2"/>
    </font>
    <font>
      <b/>
      <sz val="11"/>
      <name val="Arial"/>
      <family val="2"/>
    </font>
    <font>
      <b/>
      <sz val="11"/>
      <color indexed="9"/>
      <name val="Arial"/>
      <family val="2"/>
    </font>
    <font>
      <sz val="11"/>
      <color indexed="9"/>
      <name val="Arial Narrow"/>
      <family val="2"/>
    </font>
    <font>
      <b/>
      <u/>
      <sz val="11"/>
      <color indexed="9"/>
      <name val="Arial Narrow"/>
      <family val="2"/>
    </font>
    <font>
      <b/>
      <sz val="12"/>
      <color indexed="18"/>
      <name val="Arial Narrow"/>
      <family val="2"/>
    </font>
    <font>
      <b/>
      <sz val="11"/>
      <color indexed="10"/>
      <name val="Aharoni"/>
    </font>
    <font>
      <b/>
      <sz val="14"/>
      <color indexed="18"/>
      <name val="Arial Narrow"/>
      <family val="2"/>
    </font>
    <font>
      <sz val="12"/>
      <name val="Arial Narrow"/>
      <family val="2"/>
    </font>
    <font>
      <sz val="12"/>
      <color indexed="8"/>
      <name val="Arial Narrow"/>
      <family val="2"/>
    </font>
    <font>
      <b/>
      <sz val="12"/>
      <color indexed="8"/>
      <name val="Arial Narrow"/>
      <family val="2"/>
    </font>
    <font>
      <sz val="12"/>
      <color indexed="9"/>
      <name val="Arial Narrow"/>
      <family val="2"/>
    </font>
    <font>
      <b/>
      <sz val="12"/>
      <color indexed="9"/>
      <name val="Arial Narrow"/>
      <family val="2"/>
    </font>
    <font>
      <b/>
      <sz val="12"/>
      <color indexed="62"/>
      <name val="Arial Narrow"/>
      <family val="2"/>
    </font>
    <font>
      <b/>
      <sz val="12"/>
      <name val="Arial Narrow"/>
      <family val="2"/>
    </font>
    <font>
      <b/>
      <sz val="11"/>
      <color theme="1" tint="0.499984740745262"/>
      <name val="Arial Narrow"/>
      <family val="2"/>
    </font>
    <font>
      <sz val="11"/>
      <color theme="1"/>
      <name val="Calibri"/>
      <family val="2"/>
    </font>
    <font>
      <sz val="11"/>
      <color indexed="8"/>
      <name val="Calibri"/>
      <family val="2"/>
    </font>
    <font>
      <b/>
      <sz val="11"/>
      <color indexed="8"/>
      <name val="Calibri"/>
      <family val="2"/>
    </font>
    <font>
      <b/>
      <sz val="16"/>
      <color theme="1"/>
      <name val="Calibri"/>
      <family val="2"/>
    </font>
    <font>
      <b/>
      <sz val="18"/>
      <color theme="9" tint="0.79998168889431442"/>
      <name val="Calibri"/>
      <family val="2"/>
    </font>
    <font>
      <sz val="11"/>
      <color theme="9" tint="0.79998168889431442"/>
      <name val="Calibri"/>
      <family val="2"/>
    </font>
    <font>
      <i/>
      <sz val="11"/>
      <color indexed="8"/>
      <name val="Calibri"/>
      <family val="2"/>
    </font>
    <font>
      <b/>
      <i/>
      <sz val="11"/>
      <color indexed="8"/>
      <name val="Calibri"/>
      <family val="2"/>
    </font>
    <font>
      <b/>
      <sz val="11"/>
      <color rgb="FFFF0000"/>
      <name val="Calibri"/>
      <family val="2"/>
    </font>
    <font>
      <sz val="10"/>
      <color indexed="8"/>
      <name val="Arial Narrow"/>
      <family val="2"/>
    </font>
    <font>
      <sz val="11"/>
      <color rgb="FFC00000"/>
      <name val="Calibri"/>
      <family val="2"/>
    </font>
    <font>
      <sz val="11"/>
      <color rgb="FFFF0000"/>
      <name val="Calibri"/>
      <family val="2"/>
    </font>
    <font>
      <b/>
      <sz val="11"/>
      <color rgb="FFC00000"/>
      <name val="Calibri"/>
      <family val="2"/>
    </font>
    <font>
      <sz val="11"/>
      <name val="Calibri"/>
      <family val="2"/>
    </font>
    <font>
      <sz val="11"/>
      <color indexed="9"/>
      <name val="Arial"/>
      <family val="2"/>
    </font>
  </fonts>
  <fills count="15">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indexed="13"/>
        <bgColor indexed="64"/>
      </patternFill>
    </fill>
    <fill>
      <patternFill patternType="solid">
        <fgColor indexed="60"/>
        <bgColor indexed="64"/>
      </patternFill>
    </fill>
    <fill>
      <patternFill patternType="solid">
        <fgColor indexed="10"/>
        <bgColor indexed="64"/>
      </patternFill>
    </fill>
    <fill>
      <patternFill patternType="solid">
        <fgColor indexed="40"/>
        <bgColor indexed="64"/>
      </patternFill>
    </fill>
    <fill>
      <patternFill patternType="solid">
        <fgColor indexed="56"/>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70C0"/>
        <bgColor indexed="64"/>
      </patternFill>
    </fill>
  </fills>
  <borders count="28">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8"/>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top style="thin">
        <color indexed="8"/>
      </top>
      <bottom/>
      <diagonal/>
    </border>
    <border>
      <left style="thin">
        <color indexed="64"/>
      </left>
      <right/>
      <top/>
      <bottom style="thin">
        <color indexed="8"/>
      </bottom>
      <diagonal/>
    </border>
  </borders>
  <cellStyleXfs count="1">
    <xf numFmtId="0" fontId="0" fillId="0" borderId="0">
      <alignment vertical="center"/>
    </xf>
  </cellStyleXfs>
  <cellXfs count="228">
    <xf numFmtId="0" fontId="0" fillId="0" borderId="0" xfId="0" applyAlignment="1"/>
    <xf numFmtId="0" fontId="1" fillId="0" borderId="0" xfId="0" applyFont="1" applyAlignment="1"/>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xf numFmtId="0" fontId="6" fillId="2" borderId="0" xfId="0" applyFont="1" applyFill="1" applyBorder="1" applyAlignment="1">
      <alignment horizontal="left"/>
    </xf>
    <xf numFmtId="0" fontId="5" fillId="2" borderId="0" xfId="0" applyFont="1" applyFill="1" applyBorder="1" applyAlignment="1"/>
    <xf numFmtId="0" fontId="5" fillId="2" borderId="0" xfId="0" applyFont="1" applyFill="1" applyBorder="1" applyAlignment="1">
      <alignment horizontal="center"/>
    </xf>
    <xf numFmtId="0" fontId="1" fillId="2" borderId="0" xfId="0" applyFont="1" applyFill="1" applyAlignment="1"/>
    <xf numFmtId="0" fontId="7" fillId="3" borderId="1" xfId="0" applyFont="1" applyFill="1" applyBorder="1" applyAlignment="1">
      <alignment horizontal="center"/>
    </xf>
    <xf numFmtId="0" fontId="8" fillId="3" borderId="1" xfId="0" applyFont="1" applyFill="1" applyBorder="1" applyAlignment="1">
      <alignment horizontal="center" vertical="center"/>
    </xf>
    <xf numFmtId="0" fontId="1" fillId="4" borderId="1" xfId="0" applyFont="1" applyFill="1" applyBorder="1" applyAlignment="1">
      <alignment horizontal="center"/>
    </xf>
    <xf numFmtId="0" fontId="9" fillId="2" borderId="0" xfId="0" applyFont="1" applyFill="1" applyBorder="1" applyAlignment="1">
      <alignment horizontal="center"/>
    </xf>
    <xf numFmtId="0" fontId="10" fillId="2" borderId="0" xfId="0" applyFont="1" applyFill="1" applyBorder="1" applyAlignment="1">
      <alignment horizontal="center"/>
    </xf>
    <xf numFmtId="0" fontId="9" fillId="2" borderId="0" xfId="0" applyFont="1" applyFill="1" applyBorder="1" applyAlignment="1"/>
    <xf numFmtId="0" fontId="1" fillId="5" borderId="1" xfId="0" applyFont="1" applyFill="1" applyBorder="1" applyAlignment="1">
      <alignment horizontal="center"/>
    </xf>
    <xf numFmtId="0" fontId="11" fillId="4" borderId="1" xfId="0" applyFont="1" applyFill="1" applyBorder="1" applyAlignment="1">
      <alignment horizontal="center"/>
    </xf>
    <xf numFmtId="0" fontId="5" fillId="2" borderId="0" xfId="0" applyFont="1" applyFill="1" applyBorder="1" applyAlignment="1">
      <alignment horizontal="center" vertical="center" wrapText="1"/>
    </xf>
    <xf numFmtId="0" fontId="8" fillId="2" borderId="0" xfId="0" applyFont="1" applyFill="1" applyBorder="1" applyAlignment="1"/>
    <xf numFmtId="0" fontId="1" fillId="2" borderId="0" xfId="0" applyFont="1" applyFill="1" applyAlignment="1">
      <alignment horizontal="center"/>
    </xf>
    <xf numFmtId="0" fontId="9" fillId="2" borderId="0" xfId="0" applyFont="1" applyFill="1" applyBorder="1" applyAlignment="1">
      <alignment vertical="center" wrapText="1"/>
    </xf>
    <xf numFmtId="0" fontId="4" fillId="2" borderId="0" xfId="0" applyFont="1" applyFill="1" applyBorder="1" applyAlignment="1">
      <alignment horizontal="center" vertical="center"/>
    </xf>
    <xf numFmtId="0" fontId="5" fillId="0" borderId="0" xfId="0" applyFont="1" applyAlignment="1"/>
    <xf numFmtId="0" fontId="13" fillId="7" borderId="0" xfId="0" applyFont="1" applyFill="1" applyBorder="1" applyAlignment="1">
      <alignment horizontal="left"/>
    </xf>
    <xf numFmtId="0" fontId="8" fillId="7" borderId="0" xfId="0" applyFont="1" applyFill="1" applyBorder="1" applyAlignment="1"/>
    <xf numFmtId="0" fontId="5" fillId="7" borderId="0" xfId="0" applyFont="1" applyFill="1" applyBorder="1" applyAlignment="1">
      <alignment horizontal="center"/>
    </xf>
    <xf numFmtId="0" fontId="14" fillId="0" borderId="0" xfId="0" applyFont="1" applyAlignment="1">
      <alignment vertical="center"/>
    </xf>
    <xf numFmtId="0" fontId="14" fillId="0" borderId="0" xfId="0" applyFont="1" applyAlignment="1">
      <alignment horizontal="left" vertical="center" wrapText="1" indent="1"/>
    </xf>
    <xf numFmtId="0" fontId="15" fillId="5" borderId="0" xfId="0" applyFont="1" applyFill="1" applyBorder="1" applyAlignment="1">
      <alignment horizontal="left" vertical="center" indent="1"/>
    </xf>
    <xf numFmtId="0" fontId="15" fillId="5" borderId="0" xfId="0" applyFont="1" applyFill="1" applyBorder="1" applyAlignment="1">
      <alignment horizontal="left" vertical="center" wrapText="1" indent="1"/>
    </xf>
    <xf numFmtId="0" fontId="14" fillId="4" borderId="0" xfId="0" applyFont="1" applyFill="1" applyAlignment="1">
      <alignment vertical="center"/>
    </xf>
    <xf numFmtId="0" fontId="14" fillId="4" borderId="0" xfId="0" applyFont="1" applyFill="1" applyAlignment="1">
      <alignment horizontal="left" vertical="center" wrapText="1" indent="1"/>
    </xf>
    <xf numFmtId="0" fontId="16" fillId="6" borderId="3" xfId="0" applyFont="1" applyFill="1" applyBorder="1" applyAlignment="1">
      <alignment horizontal="center" vertical="center" wrapText="1"/>
    </xf>
    <xf numFmtId="0" fontId="16" fillId="6" borderId="3" xfId="0" applyFont="1" applyFill="1" applyBorder="1" applyAlignment="1">
      <alignment horizontal="left" vertical="center" wrapText="1" indent="1"/>
    </xf>
    <xf numFmtId="0" fontId="14" fillId="5" borderId="1" xfId="0" applyFont="1" applyFill="1" applyBorder="1" applyAlignment="1">
      <alignment horizontal="center" vertical="center"/>
    </xf>
    <xf numFmtId="0" fontId="14" fillId="0" borderId="1" xfId="0" applyFont="1" applyBorder="1" applyAlignment="1">
      <alignment horizontal="left" vertical="center" wrapText="1" indent="1"/>
    </xf>
    <xf numFmtId="0" fontId="16" fillId="6" borderId="1" xfId="0" applyFont="1" applyFill="1" applyBorder="1" applyAlignment="1">
      <alignment horizontal="center" vertical="center" wrapText="1"/>
    </xf>
    <xf numFmtId="0" fontId="14" fillId="0" borderId="0" xfId="0" applyFont="1" applyAlignment="1">
      <alignment vertical="top"/>
    </xf>
    <xf numFmtId="0" fontId="14" fillId="0" borderId="0" xfId="0" applyFont="1" applyAlignment="1">
      <alignment horizontal="left" vertical="center" wrapText="1"/>
    </xf>
    <xf numFmtId="0" fontId="16" fillId="6" borderId="3" xfId="0" applyFont="1" applyFill="1" applyBorder="1" applyAlignment="1">
      <alignment horizontal="left" vertical="center" wrapText="1"/>
    </xf>
    <xf numFmtId="0" fontId="14" fillId="0" borderId="1" xfId="0" applyFont="1" applyBorder="1" applyAlignment="1">
      <alignment horizontal="left" vertical="center" wrapText="1"/>
    </xf>
    <xf numFmtId="0" fontId="16" fillId="6" borderId="1" xfId="0" applyFont="1" applyFill="1" applyBorder="1" applyAlignment="1">
      <alignment horizontal="center" vertical="center"/>
    </xf>
    <xf numFmtId="0" fontId="1" fillId="0" borderId="0" xfId="0" applyFont="1" applyAlignment="1">
      <alignment vertical="center"/>
    </xf>
    <xf numFmtId="0" fontId="1" fillId="0" borderId="0" xfId="0" applyFont="1" applyBorder="1" applyAlignment="1"/>
    <xf numFmtId="0" fontId="1" fillId="0" borderId="0" xfId="0" applyFont="1" applyFill="1" applyAlignment="1"/>
    <xf numFmtId="0" fontId="1" fillId="4" borderId="0" xfId="0" applyFont="1" applyFill="1" applyAlignment="1"/>
    <xf numFmtId="0" fontId="1" fillId="0" borderId="0" xfId="0" applyFont="1" applyAlignment="1">
      <alignment horizontal="center" vertical="center"/>
    </xf>
    <xf numFmtId="0" fontId="17" fillId="5" borderId="0" xfId="0" applyFont="1" applyFill="1" applyBorder="1" applyAlignment="1">
      <alignment horizontal="center" vertical="center"/>
    </xf>
    <xf numFmtId="0" fontId="18" fillId="5" borderId="0" xfId="0" applyFont="1" applyFill="1" applyBorder="1" applyAlignment="1">
      <alignment horizontal="center" vertical="center"/>
    </xf>
    <xf numFmtId="0" fontId="1" fillId="9" borderId="0" xfId="0" applyFont="1" applyFill="1" applyAlignment="1">
      <alignment horizontal="center" vertical="center"/>
    </xf>
    <xf numFmtId="0" fontId="21" fillId="2" borderId="0" xfId="0" applyFont="1" applyFill="1" applyBorder="1" applyAlignment="1">
      <alignment horizontal="left"/>
    </xf>
    <xf numFmtId="0" fontId="1" fillId="0" borderId="1" xfId="0" applyFont="1" applyBorder="1" applyAlignment="1">
      <alignment horizontal="left"/>
    </xf>
    <xf numFmtId="0" fontId="11" fillId="4" borderId="4" xfId="0" applyFont="1" applyFill="1" applyBorder="1" applyAlignment="1"/>
    <xf numFmtId="0" fontId="11" fillId="4" borderId="5" xfId="0" applyFont="1" applyFill="1" applyBorder="1" applyAlignment="1"/>
    <xf numFmtId="0" fontId="8" fillId="5" borderId="6" xfId="0" applyFont="1" applyFill="1" applyBorder="1" applyAlignment="1">
      <alignment horizontal="left"/>
    </xf>
    <xf numFmtId="0" fontId="8" fillId="5" borderId="0" xfId="0" applyFont="1" applyFill="1" applyBorder="1" applyAlignment="1">
      <alignment horizontal="left"/>
    </xf>
    <xf numFmtId="164" fontId="8" fillId="4" borderId="4" xfId="0" applyNumberFormat="1" applyFont="1" applyFill="1" applyBorder="1" applyAlignment="1">
      <alignment horizontal="left"/>
    </xf>
    <xf numFmtId="164" fontId="8" fillId="4" borderId="5" xfId="0" applyNumberFormat="1" applyFont="1" applyFill="1" applyBorder="1" applyAlignment="1"/>
    <xf numFmtId="0" fontId="8" fillId="4" borderId="4" xfId="0" applyFont="1" applyFill="1" applyBorder="1" applyAlignment="1"/>
    <xf numFmtId="0" fontId="8" fillId="4" borderId="5" xfId="0" applyFont="1" applyFill="1" applyBorder="1" applyAlignment="1"/>
    <xf numFmtId="0" fontId="8" fillId="4" borderId="5" xfId="0" applyNumberFormat="1" applyFont="1" applyFill="1" applyBorder="1" applyAlignment="1"/>
    <xf numFmtId="0" fontId="8" fillId="2" borderId="0" xfId="0" applyFont="1" applyFill="1" applyBorder="1" applyAlignment="1">
      <alignment horizontal="right"/>
    </xf>
    <xf numFmtId="0" fontId="12" fillId="6" borderId="4"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23" fillId="10" borderId="9" xfId="0" applyFont="1" applyFill="1" applyBorder="1" applyAlignment="1">
      <alignment horizontal="center" vertical="center" wrapText="1"/>
    </xf>
    <xf numFmtId="0" fontId="24" fillId="2" borderId="1" xfId="0" applyFont="1" applyFill="1" applyBorder="1" applyAlignment="1">
      <alignment horizontal="center" vertical="center"/>
    </xf>
    <xf numFmtId="0" fontId="23" fillId="2" borderId="1" xfId="0" applyFont="1" applyFill="1" applyBorder="1" applyAlignment="1" applyProtection="1">
      <alignment horizontal="left" vertical="center" wrapText="1" indent="1"/>
      <protection hidden="1"/>
    </xf>
    <xf numFmtId="0" fontId="13" fillId="2" borderId="0" xfId="0" applyFont="1" applyFill="1" applyBorder="1" applyAlignment="1">
      <alignment vertical="center" wrapText="1"/>
    </xf>
    <xf numFmtId="0" fontId="23" fillId="2" borderId="0" xfId="0" applyFont="1" applyFill="1" applyBorder="1" applyAlignment="1">
      <alignment horizontal="center" vertical="center" wrapText="1"/>
    </xf>
    <xf numFmtId="0" fontId="24" fillId="2" borderId="0" xfId="0" applyFont="1" applyFill="1" applyBorder="1" applyAlignment="1">
      <alignment horizontal="center" vertical="center"/>
    </xf>
    <xf numFmtId="0" fontId="23" fillId="2" borderId="0" xfId="0" applyFont="1" applyFill="1" applyBorder="1" applyAlignment="1" applyProtection="1">
      <alignment vertical="center" wrapText="1"/>
      <protection hidden="1"/>
    </xf>
    <xf numFmtId="0" fontId="5" fillId="0" borderId="0" xfId="0" applyFont="1" applyFill="1" applyBorder="1" applyAlignment="1">
      <alignment horizontal="center"/>
    </xf>
    <xf numFmtId="0" fontId="13"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0" fontId="23" fillId="0" borderId="0" xfId="0" applyFont="1" applyFill="1" applyBorder="1" applyAlignment="1" applyProtection="1">
      <alignment vertical="center" wrapText="1"/>
      <protection hidden="1"/>
    </xf>
    <xf numFmtId="0" fontId="23" fillId="0" borderId="0" xfId="0" applyFont="1" applyFill="1" applyBorder="1" applyAlignment="1">
      <alignment horizontal="center" vertical="center"/>
    </xf>
    <xf numFmtId="0" fontId="22" fillId="0" borderId="0" xfId="0" applyFont="1" applyFill="1" applyBorder="1" applyAlignment="1">
      <alignment vertical="center"/>
    </xf>
    <xf numFmtId="0" fontId="1" fillId="0" borderId="0" xfId="0" applyFont="1" applyBorder="1" applyAlignment="1">
      <alignment horizontal="center"/>
    </xf>
    <xf numFmtId="0" fontId="11" fillId="0" borderId="0" xfId="0" applyFont="1" applyBorder="1" applyAlignment="1"/>
    <xf numFmtId="0" fontId="1" fillId="4" borderId="0" xfId="0" applyFont="1" applyFill="1" applyBorder="1" applyAlignment="1"/>
    <xf numFmtId="0" fontId="1" fillId="9" borderId="0" xfId="0" applyFont="1" applyFill="1" applyAlignment="1"/>
    <xf numFmtId="0" fontId="1" fillId="9" borderId="0" xfId="0" applyFont="1" applyFill="1" applyAlignment="1" applyProtection="1">
      <protection locked="0"/>
    </xf>
    <xf numFmtId="0" fontId="1" fillId="0" borderId="0" xfId="0" applyFont="1" applyBorder="1" applyAlignment="1">
      <alignment horizontal="center" vertical="center"/>
    </xf>
    <xf numFmtId="0" fontId="1" fillId="0" borderId="0" xfId="0" applyFont="1" applyBorder="1" applyAlignment="1">
      <alignment horizontal="left"/>
    </xf>
    <xf numFmtId="0" fontId="25" fillId="4" borderId="0" xfId="0" applyFont="1" applyFill="1" applyAlignment="1"/>
    <xf numFmtId="0" fontId="23" fillId="0" borderId="0" xfId="0" applyFont="1" applyAlignment="1">
      <alignment vertical="center"/>
    </xf>
    <xf numFmtId="0" fontId="23" fillId="0" borderId="0" xfId="0" applyFont="1" applyAlignment="1"/>
    <xf numFmtId="0" fontId="23" fillId="0" borderId="0" xfId="0" applyFont="1" applyAlignment="1">
      <alignment horizontal="center"/>
    </xf>
    <xf numFmtId="0" fontId="25" fillId="5" borderId="0" xfId="0" applyFont="1" applyFill="1" applyAlignment="1"/>
    <xf numFmtId="0" fontId="26" fillId="5" borderId="0" xfId="0" applyFont="1" applyFill="1" applyAlignment="1" applyProtection="1">
      <protection locked="0"/>
    </xf>
    <xf numFmtId="0" fontId="27" fillId="5" borderId="0" xfId="0" applyFont="1" applyFill="1" applyAlignment="1">
      <alignment horizontal="right" vertical="center"/>
    </xf>
    <xf numFmtId="0" fontId="22" fillId="5" borderId="0" xfId="0" applyFont="1" applyFill="1" applyBorder="1" applyAlignment="1" applyProtection="1">
      <alignment vertical="center"/>
      <protection locked="0"/>
    </xf>
    <xf numFmtId="0" fontId="26" fillId="5" borderId="0" xfId="0" applyFont="1" applyFill="1" applyAlignment="1"/>
    <xf numFmtId="0" fontId="23" fillId="2" borderId="0" xfId="0" applyFont="1" applyFill="1" applyAlignment="1"/>
    <xf numFmtId="0" fontId="23" fillId="2" borderId="0" xfId="0" applyFont="1" applyFill="1" applyAlignment="1">
      <alignment horizontal="center"/>
    </xf>
    <xf numFmtId="0" fontId="7" fillId="2" borderId="0" xfId="0" applyFont="1" applyFill="1" applyAlignment="1">
      <alignment horizontal="left" vertical="center" indent="1"/>
    </xf>
    <xf numFmtId="0" fontId="22" fillId="2" borderId="0" xfId="0" applyFont="1" applyFill="1" applyAlignment="1">
      <alignment horizontal="right" vertical="center"/>
    </xf>
    <xf numFmtId="0" fontId="7" fillId="2" borderId="0" xfId="0" applyFont="1" applyFill="1" applyAlignment="1">
      <alignment vertical="center"/>
    </xf>
    <xf numFmtId="0" fontId="23" fillId="2" borderId="0" xfId="0" applyFont="1" applyFill="1" applyAlignment="1">
      <alignment vertical="center"/>
    </xf>
    <xf numFmtId="0" fontId="23" fillId="2" borderId="0" xfId="0" applyFont="1" applyFill="1" applyAlignment="1">
      <alignment horizontal="center" vertical="center"/>
    </xf>
    <xf numFmtId="0" fontId="22" fillId="2" borderId="0" xfId="0" applyFont="1" applyFill="1" applyAlignment="1">
      <alignment horizontal="center" vertical="center"/>
    </xf>
    <xf numFmtId="0" fontId="7" fillId="10" borderId="14" xfId="0" applyFont="1" applyFill="1" applyBorder="1" applyAlignment="1">
      <alignment horizontal="center" vertical="center" wrapText="1"/>
    </xf>
    <xf numFmtId="0" fontId="23" fillId="0" borderId="1" xfId="0" applyFont="1" applyBorder="1" applyAlignment="1" applyProtection="1">
      <alignment horizontal="center" vertical="center"/>
      <protection locked="0"/>
    </xf>
    <xf numFmtId="0" fontId="23" fillId="0" borderId="1" xfId="0" applyFont="1" applyBorder="1" applyAlignment="1" applyProtection="1">
      <alignment vertical="center"/>
      <protection locked="0"/>
    </xf>
    <xf numFmtId="164" fontId="23" fillId="0" borderId="1" xfId="0" applyNumberFormat="1" applyFont="1" applyBorder="1" applyAlignment="1" applyProtection="1">
      <alignment horizontal="center" vertical="center"/>
      <protection locked="0"/>
    </xf>
    <xf numFmtId="0" fontId="26" fillId="2" borderId="8" xfId="0" applyFont="1" applyFill="1" applyBorder="1" applyAlignment="1">
      <alignment vertical="center"/>
    </xf>
    <xf numFmtId="0" fontId="7" fillId="2" borderId="12" xfId="0" applyFont="1" applyFill="1" applyBorder="1" applyAlignment="1">
      <alignment vertical="center"/>
    </xf>
    <xf numFmtId="0" fontId="26" fillId="5" borderId="0" xfId="0" applyFont="1" applyFill="1" applyAlignment="1" applyProtection="1">
      <alignment horizontal="center"/>
      <protection locked="0"/>
    </xf>
    <xf numFmtId="0" fontId="26" fillId="5" borderId="0" xfId="0" applyFont="1" applyFill="1" applyAlignment="1">
      <alignment horizontal="center"/>
    </xf>
    <xf numFmtId="0" fontId="7" fillId="2" borderId="10" xfId="0" applyFont="1" applyFill="1" applyBorder="1" applyAlignment="1">
      <alignment vertical="center"/>
    </xf>
    <xf numFmtId="0" fontId="7" fillId="10" borderId="1" xfId="0" applyFont="1" applyFill="1" applyBorder="1" applyAlignment="1">
      <alignment horizontal="center" vertical="center" wrapText="1"/>
    </xf>
    <xf numFmtId="0" fontId="23" fillId="0" borderId="1" xfId="0" applyFont="1" applyBorder="1" applyAlignment="1">
      <alignment horizontal="center" vertical="center"/>
    </xf>
    <xf numFmtId="0" fontId="23" fillId="0" borderId="3" xfId="0" applyFont="1" applyBorder="1" applyAlignment="1">
      <alignment horizontal="center" vertical="center"/>
    </xf>
    <xf numFmtId="0" fontId="23" fillId="0" borderId="0" xfId="0" applyFont="1" applyBorder="1" applyAlignment="1">
      <alignment horizontal="center" vertical="center"/>
    </xf>
    <xf numFmtId="2" fontId="23" fillId="0" borderId="0" xfId="0" applyNumberFormat="1" applyFont="1" applyAlignment="1">
      <alignment vertical="center"/>
    </xf>
    <xf numFmtId="0" fontId="23" fillId="0" borderId="0" xfId="0" applyFont="1" applyBorder="1" applyAlignment="1">
      <alignment vertical="center"/>
    </xf>
    <xf numFmtId="0" fontId="23" fillId="4" borderId="7" xfId="0" applyFont="1" applyFill="1" applyBorder="1" applyAlignment="1"/>
    <xf numFmtId="0" fontId="23" fillId="4" borderId="13" xfId="0" applyFont="1" applyFill="1" applyBorder="1" applyAlignment="1"/>
    <xf numFmtId="0" fontId="23" fillId="4" borderId="13" xfId="0" applyFont="1" applyFill="1" applyBorder="1" applyAlignment="1">
      <alignment horizontal="center"/>
    </xf>
    <xf numFmtId="0" fontId="23" fillId="4" borderId="6" xfId="0" applyFont="1" applyFill="1" applyBorder="1" applyAlignment="1"/>
    <xf numFmtId="0" fontId="23" fillId="4" borderId="0" xfId="0" applyFont="1" applyFill="1" applyBorder="1" applyAlignment="1"/>
    <xf numFmtId="0" fontId="23" fillId="4" borderId="0" xfId="0" applyFont="1" applyFill="1" applyBorder="1" applyAlignment="1">
      <alignment horizontal="center"/>
    </xf>
    <xf numFmtId="0" fontId="23" fillId="4" borderId="0" xfId="0" applyFont="1" applyFill="1" applyBorder="1" applyAlignment="1" applyProtection="1">
      <alignment horizontal="center"/>
      <protection locked="0"/>
    </xf>
    <xf numFmtId="0" fontId="23" fillId="0" borderId="6" xfId="0" applyFont="1" applyBorder="1" applyAlignment="1"/>
    <xf numFmtId="0" fontId="24" fillId="0" borderId="0" xfId="0" applyFont="1" applyFill="1" applyBorder="1" applyAlignment="1" applyProtection="1">
      <protection locked="0"/>
    </xf>
    <xf numFmtId="0" fontId="24" fillId="0" borderId="0" xfId="0" applyFont="1" applyFill="1" applyBorder="1" applyAlignment="1" applyProtection="1">
      <alignment horizontal="center"/>
      <protection locked="0"/>
    </xf>
    <xf numFmtId="0" fontId="23" fillId="4" borderId="0" xfId="0" applyFont="1" applyFill="1" applyBorder="1" applyAlignment="1" applyProtection="1">
      <protection locked="0"/>
    </xf>
    <xf numFmtId="0" fontId="23" fillId="4" borderId="11" xfId="0" applyFont="1" applyFill="1" applyBorder="1" applyAlignment="1"/>
    <xf numFmtId="0" fontId="23" fillId="4" borderId="2" xfId="0" applyFont="1" applyFill="1" applyBorder="1" applyAlignment="1"/>
    <xf numFmtId="0" fontId="23" fillId="4" borderId="2" xfId="0" applyFont="1" applyFill="1" applyBorder="1" applyAlignment="1">
      <alignment horizontal="center"/>
    </xf>
    <xf numFmtId="0" fontId="23" fillId="4" borderId="8" xfId="0" applyFont="1" applyFill="1" applyBorder="1" applyAlignment="1">
      <alignment horizontal="center"/>
    </xf>
    <xf numFmtId="0" fontId="23" fillId="0" borderId="0" xfId="0" applyFont="1" applyBorder="1" applyAlignment="1"/>
    <xf numFmtId="0" fontId="23" fillId="4" borderId="10" xfId="0" applyFont="1" applyFill="1" applyBorder="1" applyAlignment="1">
      <alignment horizontal="center"/>
    </xf>
    <xf numFmtId="0" fontId="23" fillId="4" borderId="12" xfId="0" applyFont="1" applyFill="1" applyBorder="1" applyAlignment="1">
      <alignment horizontal="center"/>
    </xf>
    <xf numFmtId="0" fontId="7" fillId="2" borderId="0" xfId="0" applyFont="1" applyFill="1" applyAlignment="1" applyProtection="1">
      <alignment vertical="center"/>
      <protection locked="0"/>
    </xf>
    <xf numFmtId="0" fontId="28" fillId="2" borderId="0" xfId="0" applyFont="1" applyFill="1" applyAlignment="1" applyProtection="1">
      <alignment vertical="center"/>
      <protection locked="0"/>
    </xf>
    <xf numFmtId="11" fontId="23" fillId="0" borderId="1" xfId="0" applyNumberFormat="1" applyFont="1" applyBorder="1" applyAlignment="1" applyProtection="1">
      <alignment vertical="center"/>
      <protection locked="0"/>
    </xf>
    <xf numFmtId="166" fontId="22" fillId="5" borderId="0" xfId="0" applyNumberFormat="1" applyFont="1" applyFill="1" applyBorder="1" applyAlignment="1" applyProtection="1">
      <alignment horizontal="left" vertical="center"/>
      <protection locked="0"/>
    </xf>
    <xf numFmtId="165" fontId="8" fillId="4" borderId="4" xfId="0" applyNumberFormat="1" applyFont="1" applyFill="1" applyBorder="1" applyAlignment="1">
      <alignment horizontal="left"/>
    </xf>
    <xf numFmtId="0" fontId="29" fillId="0" borderId="0" xfId="0" applyFont="1" applyBorder="1" applyAlignment="1" applyProtection="1">
      <alignment horizontal="center"/>
      <protection locked="0"/>
    </xf>
    <xf numFmtId="0" fontId="31" fillId="0" borderId="0" xfId="0" applyFont="1" applyAlignment="1"/>
    <xf numFmtId="0" fontId="32" fillId="0" borderId="0" xfId="0" applyFont="1" applyAlignment="1"/>
    <xf numFmtId="0" fontId="0" fillId="12" borderId="0" xfId="0" applyFill="1" applyAlignment="1"/>
    <xf numFmtId="0" fontId="33" fillId="13" borderId="0" xfId="0" applyFont="1" applyFill="1" applyAlignment="1"/>
    <xf numFmtId="0" fontId="30" fillId="13" borderId="0" xfId="0" applyFont="1" applyFill="1" applyAlignment="1"/>
    <xf numFmtId="0" fontId="35" fillId="14" borderId="0" xfId="0" applyFont="1" applyFill="1" applyAlignment="1"/>
    <xf numFmtId="0" fontId="34" fillId="14" borderId="0" xfId="0" applyFont="1" applyFill="1" applyAlignment="1">
      <alignment vertical="center"/>
    </xf>
    <xf numFmtId="0" fontId="0" fillId="0" borderId="0" xfId="0" applyFill="1" applyBorder="1" applyAlignment="1"/>
    <xf numFmtId="0" fontId="0" fillId="0" borderId="0" xfId="0" applyBorder="1" applyAlignment="1"/>
    <xf numFmtId="0" fontId="32" fillId="12" borderId="0" xfId="0" applyFont="1" applyFill="1" applyAlignment="1"/>
    <xf numFmtId="0" fontId="0" fillId="12" borderId="0" xfId="0" applyFill="1" applyBorder="1" applyAlignment="1"/>
    <xf numFmtId="0" fontId="32" fillId="12" borderId="0" xfId="0" applyFont="1" applyFill="1" applyAlignment="1">
      <alignment horizontal="center"/>
    </xf>
    <xf numFmtId="0" fontId="32" fillId="12" borderId="0" xfId="0" applyFont="1" applyFill="1" applyBorder="1" applyAlignment="1"/>
    <xf numFmtId="0" fontId="23" fillId="4" borderId="0" xfId="0" applyFont="1" applyFill="1" applyBorder="1" applyAlignment="1" applyProtection="1"/>
    <xf numFmtId="0" fontId="38" fillId="13" borderId="0" xfId="0" applyFont="1" applyFill="1" applyAlignment="1">
      <alignment horizontal="right" vertical="center"/>
    </xf>
    <xf numFmtId="0" fontId="23" fillId="0" borderId="0" xfId="0" applyFont="1" applyAlignment="1" applyProtection="1">
      <alignment vertical="center"/>
      <protection locked="0"/>
    </xf>
    <xf numFmtId="0" fontId="39" fillId="2" borderId="0" xfId="0" applyFont="1" applyFill="1" applyAlignment="1">
      <alignment horizontal="left" vertical="center"/>
    </xf>
    <xf numFmtId="0" fontId="5" fillId="2" borderId="0" xfId="0" applyFont="1" applyFill="1" applyAlignment="1">
      <alignment horizontal="right" vertical="center"/>
    </xf>
    <xf numFmtId="0" fontId="26" fillId="12" borderId="8" xfId="0" applyFont="1" applyFill="1" applyBorder="1" applyAlignment="1">
      <alignment vertical="center"/>
    </xf>
    <xf numFmtId="0" fontId="7" fillId="12" borderId="22" xfId="0" applyFont="1" applyFill="1" applyBorder="1" applyAlignment="1">
      <alignment vertical="center"/>
    </xf>
    <xf numFmtId="0" fontId="7" fillId="10" borderId="12" xfId="0" applyFont="1" applyFill="1" applyBorder="1" applyAlignment="1">
      <alignment horizontal="center" vertical="center" wrapText="1"/>
    </xf>
    <xf numFmtId="0" fontId="23" fillId="0" borderId="14" xfId="0" applyFont="1" applyBorder="1" applyAlignment="1" applyProtection="1">
      <alignment horizontal="center" vertical="center"/>
      <protection locked="0"/>
    </xf>
    <xf numFmtId="0" fontId="2" fillId="5" borderId="0" xfId="0" applyFont="1" applyFill="1" applyAlignment="1">
      <alignment vertical="center"/>
    </xf>
    <xf numFmtId="0" fontId="23" fillId="5" borderId="0" xfId="0" applyFont="1" applyFill="1" applyAlignment="1">
      <alignment horizontal="left" vertical="center"/>
    </xf>
    <xf numFmtId="0" fontId="23" fillId="5" borderId="0" xfId="0" applyFont="1" applyFill="1" applyAlignment="1">
      <alignment horizontal="right" vertical="center"/>
    </xf>
    <xf numFmtId="0" fontId="32" fillId="0" borderId="0" xfId="0" applyFont="1" applyAlignment="1">
      <alignment horizontal="justify" vertical="justify" wrapText="1"/>
    </xf>
    <xf numFmtId="0" fontId="0" fillId="0" borderId="0" xfId="0" applyAlignment="1">
      <alignment vertical="justify" wrapText="1"/>
    </xf>
    <xf numFmtId="0" fontId="0" fillId="0" borderId="0" xfId="0" applyAlignment="1">
      <alignment vertical="top"/>
    </xf>
    <xf numFmtId="0" fontId="7" fillId="10" borderId="12" xfId="0" applyFont="1" applyFill="1" applyBorder="1" applyAlignment="1">
      <alignment horizontal="center" vertical="top" wrapText="1"/>
    </xf>
    <xf numFmtId="0" fontId="7" fillId="10" borderId="14" xfId="0" applyFont="1" applyFill="1" applyBorder="1" applyAlignment="1">
      <alignment horizontal="center" vertical="top" wrapText="1"/>
    </xf>
    <xf numFmtId="0" fontId="23" fillId="2" borderId="0" xfId="0" applyFont="1" applyFill="1" applyAlignment="1">
      <alignment horizontal="left" vertical="center" indent="1"/>
    </xf>
    <xf numFmtId="0" fontId="16" fillId="8" borderId="1" xfId="0" applyFont="1" applyFill="1" applyBorder="1" applyAlignment="1">
      <alignment horizontal="left" vertical="center" wrapText="1"/>
    </xf>
    <xf numFmtId="0" fontId="26" fillId="12" borderId="7" xfId="0" applyFont="1" applyFill="1" applyBorder="1" applyAlignment="1">
      <alignment vertical="center"/>
    </xf>
    <xf numFmtId="0" fontId="26" fillId="12" borderId="13" xfId="0" applyFont="1" applyFill="1" applyBorder="1" applyAlignment="1">
      <alignment vertical="center"/>
    </xf>
    <xf numFmtId="0" fontId="26" fillId="12" borderId="11" xfId="0" applyFont="1" applyFill="1" applyBorder="1" applyAlignment="1">
      <alignment vertical="center"/>
    </xf>
    <xf numFmtId="0" fontId="26" fillId="12" borderId="2" xfId="0" applyFont="1" applyFill="1" applyBorder="1" applyAlignment="1">
      <alignment vertical="center"/>
    </xf>
    <xf numFmtId="0" fontId="26" fillId="12" borderId="12" xfId="0" applyFont="1" applyFill="1" applyBorder="1" applyAlignment="1">
      <alignment vertical="center"/>
    </xf>
    <xf numFmtId="0" fontId="44" fillId="6" borderId="3" xfId="0" applyFont="1" applyFill="1" applyBorder="1" applyAlignment="1">
      <alignment horizontal="center" vertical="center" wrapText="1"/>
    </xf>
    <xf numFmtId="0" fontId="44" fillId="6" borderId="3" xfId="0" applyFont="1" applyFill="1" applyBorder="1" applyAlignment="1">
      <alignment horizontal="left" vertical="center" wrapText="1" indent="1"/>
    </xf>
    <xf numFmtId="0" fontId="31" fillId="0" borderId="0" xfId="0" applyFont="1" applyAlignment="1">
      <alignment horizontal="justify" vertical="justify" wrapText="1"/>
    </xf>
    <xf numFmtId="0" fontId="0" fillId="0" borderId="0" xfId="0" applyAlignment="1">
      <alignment horizontal="justify" vertical="justify" wrapText="1"/>
    </xf>
    <xf numFmtId="0" fontId="43" fillId="0" borderId="0" xfId="0" applyFont="1" applyAlignment="1">
      <alignment horizontal="justify" vertical="justify" wrapText="1"/>
    </xf>
    <xf numFmtId="0" fontId="12" fillId="11" borderId="3" xfId="0" applyFont="1" applyFill="1" applyBorder="1" applyAlignment="1">
      <alignment horizontal="center" vertical="center" wrapText="1"/>
    </xf>
    <xf numFmtId="0" fontId="12" fillId="11" borderId="15" xfId="0" applyFont="1" applyFill="1" applyBorder="1" applyAlignment="1">
      <alignment horizontal="center" vertical="center" wrapText="1"/>
    </xf>
    <xf numFmtId="0" fontId="12" fillId="11" borderId="14" xfId="0" applyFont="1" applyFill="1" applyBorder="1" applyAlignment="1">
      <alignment horizontal="center" vertical="center" wrapText="1"/>
    </xf>
    <xf numFmtId="0" fontId="26" fillId="12" borderId="26" xfId="0" applyFont="1" applyFill="1" applyBorder="1" applyAlignment="1">
      <alignment horizontal="center" vertical="center"/>
    </xf>
    <xf numFmtId="0" fontId="26" fillId="12" borderId="13" xfId="0" applyFont="1" applyFill="1" applyBorder="1" applyAlignment="1">
      <alignment horizontal="center" vertical="center"/>
    </xf>
    <xf numFmtId="0" fontId="26" fillId="12" borderId="8" xfId="0" applyFont="1" applyFill="1" applyBorder="1" applyAlignment="1">
      <alignment horizontal="center" vertical="center"/>
    </xf>
    <xf numFmtId="0" fontId="26" fillId="12" borderId="27" xfId="0" applyFont="1" applyFill="1" applyBorder="1" applyAlignment="1">
      <alignment horizontal="center" vertical="center"/>
    </xf>
    <xf numFmtId="0" fontId="26" fillId="12" borderId="2" xfId="0" applyFont="1" applyFill="1" applyBorder="1" applyAlignment="1">
      <alignment horizontal="center" vertical="center"/>
    </xf>
    <xf numFmtId="0" fontId="26" fillId="12" borderId="12" xfId="0" applyFont="1" applyFill="1" applyBorder="1" applyAlignment="1">
      <alignment horizontal="center" vertical="center"/>
    </xf>
    <xf numFmtId="0" fontId="23" fillId="4" borderId="13" xfId="0" applyFont="1" applyFill="1" applyBorder="1" applyAlignment="1">
      <alignment horizontal="center"/>
    </xf>
    <xf numFmtId="0" fontId="23" fillId="4" borderId="0" xfId="0" applyFont="1" applyFill="1" applyBorder="1" applyAlignment="1" applyProtection="1">
      <alignment horizontal="center"/>
      <protection locked="0"/>
    </xf>
    <xf numFmtId="0" fontId="26" fillId="11" borderId="1" xfId="0" applyFont="1" applyFill="1" applyBorder="1" applyAlignment="1">
      <alignment horizontal="center" vertical="center"/>
    </xf>
    <xf numFmtId="0" fontId="26" fillId="11" borderId="4" xfId="0" applyFont="1" applyFill="1" applyBorder="1" applyAlignment="1">
      <alignment horizontal="center" vertical="center" wrapText="1"/>
    </xf>
    <xf numFmtId="0" fontId="26" fillId="11" borderId="23" xfId="0" applyFont="1" applyFill="1" applyBorder="1" applyAlignment="1">
      <alignment horizontal="center" vertical="center"/>
    </xf>
    <xf numFmtId="0" fontId="26" fillId="11" borderId="24" xfId="0" applyFont="1" applyFill="1" applyBorder="1" applyAlignment="1">
      <alignment horizontal="center" vertical="center"/>
    </xf>
    <xf numFmtId="0" fontId="26" fillId="11" borderId="25" xfId="0" applyFont="1" applyFill="1" applyBorder="1" applyAlignment="1">
      <alignment horizontal="center" vertical="center"/>
    </xf>
    <xf numFmtId="0" fontId="6" fillId="5" borderId="0" xfId="0" applyFont="1" applyFill="1" applyBorder="1" applyAlignment="1">
      <alignment horizontal="center" vertical="center"/>
    </xf>
    <xf numFmtId="165" fontId="19" fillId="5" borderId="0" xfId="0" applyNumberFormat="1" applyFont="1" applyFill="1" applyBorder="1" applyAlignment="1">
      <alignment horizontal="center" vertical="center"/>
    </xf>
    <xf numFmtId="0" fontId="20" fillId="9" borderId="0" xfId="0" applyFont="1" applyFill="1" applyAlignment="1">
      <alignment horizontal="center" vertical="center"/>
    </xf>
    <xf numFmtId="0" fontId="8" fillId="5" borderId="7" xfId="0" applyFont="1" applyFill="1" applyBorder="1" applyAlignment="1">
      <alignment horizontal="left"/>
    </xf>
    <xf numFmtId="0" fontId="8" fillId="5" borderId="13" xfId="0" applyFont="1" applyFill="1" applyBorder="1" applyAlignment="1">
      <alignment horizontal="left"/>
    </xf>
    <xf numFmtId="0" fontId="24" fillId="0" borderId="9" xfId="0" applyFont="1" applyFill="1" applyBorder="1" applyAlignment="1" applyProtection="1">
      <alignment horizontal="center" vertical="center"/>
      <protection locked="0"/>
    </xf>
    <xf numFmtId="0" fontId="8" fillId="5" borderId="6" xfId="0" applyFont="1" applyFill="1" applyBorder="1" applyAlignment="1">
      <alignment horizontal="left"/>
    </xf>
    <xf numFmtId="0" fontId="8" fillId="5" borderId="0" xfId="0" applyFont="1" applyFill="1" applyBorder="1" applyAlignment="1">
      <alignment horizontal="left"/>
    </xf>
    <xf numFmtId="0" fontId="8" fillId="5" borderId="11" xfId="0" applyFont="1" applyFill="1" applyBorder="1" applyAlignment="1">
      <alignment horizontal="left"/>
    </xf>
    <xf numFmtId="0" fontId="8" fillId="5" borderId="2" xfId="0" applyFont="1" applyFill="1" applyBorder="1" applyAlignment="1">
      <alignment horizontal="left"/>
    </xf>
    <xf numFmtId="0" fontId="7" fillId="2" borderId="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2" fillId="2" borderId="0" xfId="0" applyFont="1" applyFill="1" applyBorder="1" applyAlignment="1">
      <alignment horizontal="center" vertical="center"/>
    </xf>
    <xf numFmtId="0" fontId="22" fillId="2" borderId="4" xfId="0" applyFont="1" applyFill="1" applyBorder="1" applyAlignment="1">
      <alignment horizontal="left" vertical="center" wrapText="1" indent="1"/>
    </xf>
    <xf numFmtId="0" fontId="22" fillId="2" borderId="5" xfId="0" applyFont="1" applyFill="1" applyBorder="1" applyAlignment="1">
      <alignment horizontal="left" vertical="center" wrapText="1" indent="1"/>
    </xf>
    <xf numFmtId="0" fontId="12" fillId="6" borderId="3" xfId="0" applyFont="1" applyFill="1" applyBorder="1" applyAlignment="1">
      <alignment horizontal="center" vertical="center" wrapText="1"/>
    </xf>
    <xf numFmtId="0" fontId="24" fillId="0" borderId="2" xfId="0" applyFont="1" applyFill="1" applyBorder="1" applyAlignment="1" applyProtection="1">
      <alignment horizontal="left" vertical="center"/>
      <protection locked="0"/>
    </xf>
    <xf numFmtId="0" fontId="6" fillId="2" borderId="0" xfId="0" applyFont="1" applyFill="1" applyBorder="1" applyAlignment="1">
      <alignment horizontal="right" vertical="center"/>
    </xf>
    <xf numFmtId="0" fontId="6" fillId="2" borderId="2" xfId="0" applyFont="1" applyFill="1" applyBorder="1" applyAlignment="1">
      <alignment horizontal="right" vertical="center"/>
    </xf>
    <xf numFmtId="0" fontId="7" fillId="2" borderId="0"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16" xfId="0" applyFont="1" applyFill="1" applyBorder="1" applyAlignment="1">
      <alignment horizontal="center" vertical="center" textRotation="90" wrapText="1"/>
    </xf>
    <xf numFmtId="0" fontId="7" fillId="2" borderId="17" xfId="0" applyFont="1" applyFill="1" applyBorder="1" applyAlignment="1">
      <alignment horizontal="center" vertical="center" textRotation="90" wrapText="1"/>
    </xf>
    <xf numFmtId="0" fontId="7" fillId="2" borderId="18" xfId="0" applyFont="1" applyFill="1" applyBorder="1" applyAlignment="1">
      <alignment horizontal="center" vertical="center" textRotation="90" wrapText="1"/>
    </xf>
    <xf numFmtId="0" fontId="7" fillId="2" borderId="19" xfId="0" applyFont="1" applyFill="1" applyBorder="1" applyAlignment="1">
      <alignment horizontal="center" vertical="center" textRotation="90" wrapText="1"/>
    </xf>
    <xf numFmtId="0" fontId="7" fillId="2" borderId="20" xfId="0" applyFont="1" applyFill="1" applyBorder="1" applyAlignment="1">
      <alignment horizontal="center" vertical="center" textRotation="90" wrapText="1"/>
    </xf>
    <xf numFmtId="0" fontId="7" fillId="2" borderId="21" xfId="0" applyFont="1" applyFill="1" applyBorder="1" applyAlignment="1">
      <alignment horizontal="center" vertical="center" textRotation="90" wrapText="1"/>
    </xf>
    <xf numFmtId="0" fontId="2" fillId="5"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16709052364309"/>
          <c:w val="0.90299979159741461"/>
          <c:h val="0.72083626642361032"/>
        </c:manualLayout>
      </c:layout>
      <c:barChart>
        <c:barDir val="col"/>
        <c:grouping val="clustered"/>
        <c:varyColors val="0"/>
        <c:ser>
          <c:idx val="0"/>
          <c:order val="0"/>
          <c:tx>
            <c:strRef>
              <c:f>'GRAF PELAPORAN'!$J$8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'GRAF PELAPORAN'!$K$8:$P$8</c:f>
              <c:numCache>
                <c:formatCode>General</c:formatCode>
                <c:ptCount val="6"/>
                <c:pt idx="0">
                  <c:v>0</c:v>
                </c:pt>
                <c:pt idx="1">
                  <c:v>0</c:v>
                </c:pt>
                <c:pt idx="2">
                  <c:v>0</c:v>
                </c:pt>
                <c:pt idx="3">
                  <c:v>6</c:v>
                </c:pt>
                <c:pt idx="4">
                  <c:v>0</c:v>
                </c:pt>
                <c:pt idx="5">
                  <c:v>0</c:v>
                </c:pt>
              </c:numCache>
            </c:numRef>
          </c:val>
          <c:extLst>
            <c:ext xmlns:c15="http://schemas.microsoft.com/office/drawing/2012/chart" uri="{02D57815-91ED-43cb-92C2-25804820EDAC}">
              <c15:filteredCategoryTitle>
                <c15:cat>
                  <c:strRef>
                    <c:extLst>
                      <c:ext uri="{02D57815-91ED-43cb-92C2-25804820EDAC}">
                        <c15:formulaRef>
                          <c15:sqref>'GRAF PELAPORAN'!$K$7:$P$7</c15:sqref>
                        </c15:formulaRef>
                      </c:ext>
                    </c:extLst>
                    <c:strCache>
                      <c:ptCount val="6"/>
                      <c:pt idx="0">
                        <c:v>TP 1</c:v>
                      </c:pt>
                      <c:pt idx="1">
                        <c:v>TP 2</c:v>
                      </c:pt>
                      <c:pt idx="2">
                        <c:v> TP 3</c:v>
                      </c:pt>
                      <c:pt idx="3">
                        <c:v> TP 4</c:v>
                      </c:pt>
                      <c:pt idx="4">
                        <c:v> TP 5</c:v>
                      </c:pt>
                      <c:pt idx="5">
                        <c:v> TP 6</c:v>
                      </c:pt>
                    </c:strCache>
                  </c:strRef>
                </c15:cat>
              </c15:filteredCategoryTitle>
            </c:ext>
            <c:ext xmlns:c16="http://schemas.microsoft.com/office/drawing/2014/chart" uri="{C3380CC4-5D6E-409C-BE32-E72D297353CC}">
              <c16:uniqueId val="{00000000-7A48-46FA-B628-5E7EB5F9DE8F}"/>
            </c:ext>
          </c:extLst>
        </c:ser>
        <c:dLbls>
          <c:showLegendKey val="0"/>
          <c:showVal val="0"/>
          <c:showCatName val="0"/>
          <c:showSerName val="0"/>
          <c:showPercent val="0"/>
          <c:showBubbleSize val="0"/>
        </c:dLbls>
        <c:gapWidth val="150"/>
        <c:axId val="146875704"/>
        <c:axId val="146876096"/>
      </c:barChart>
      <c:catAx>
        <c:axId val="146875704"/>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6876096"/>
        <c:crosses val="autoZero"/>
        <c:auto val="1"/>
        <c:lblAlgn val="ctr"/>
        <c:lblOffset val="100"/>
        <c:tickLblSkip val="1"/>
        <c:tickMarkSkip val="1"/>
        <c:noMultiLvlLbl val="0"/>
      </c:catAx>
      <c:valAx>
        <c:axId val="14687609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46875704"/>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'GRAF PELAPORAN'!$C$8:$H$8</c:f>
              <c:numCache>
                <c:formatCode>General</c:formatCode>
                <c:ptCount val="6"/>
                <c:pt idx="0">
                  <c:v>0</c:v>
                </c:pt>
                <c:pt idx="1">
                  <c:v>0</c:v>
                </c:pt>
                <c:pt idx="2">
                  <c:v>6</c:v>
                </c:pt>
                <c:pt idx="3">
                  <c:v>0</c:v>
                </c:pt>
                <c:pt idx="4">
                  <c:v>0</c:v>
                </c:pt>
                <c:pt idx="5">
                  <c:v>0</c:v>
                </c:pt>
              </c:numCache>
            </c:numRef>
          </c:val>
          <c:extLst>
            <c:ext xmlns:c15="http://schemas.microsoft.com/office/drawing/2012/chart" uri="{02D57815-91ED-43cb-92C2-25804820EDAC}">
              <c15:filteredCategoryTitle>
                <c15:cat>
                  <c:strRef>
                    <c:extLst>
                      <c:ext uri="{02D57815-91ED-43cb-92C2-25804820EDAC}">
                        <c15:formulaRef>
                          <c15:sqref>'GRAF PELAPORAN'!$C$7:$H$7</c15:sqref>
                        </c15:formulaRef>
                      </c:ext>
                    </c:extLst>
                    <c:strCache>
                      <c:ptCount val="6"/>
                      <c:pt idx="0">
                        <c:v>TP 1</c:v>
                      </c:pt>
                      <c:pt idx="1">
                        <c:v>TP 2</c:v>
                      </c:pt>
                      <c:pt idx="2">
                        <c:v> TP 3</c:v>
                      </c:pt>
                      <c:pt idx="3">
                        <c:v> TP 4</c:v>
                      </c:pt>
                      <c:pt idx="4">
                        <c:v> TP 5</c:v>
                      </c:pt>
                      <c:pt idx="5">
                        <c:v> TP 6</c:v>
                      </c:pt>
                    </c:strCache>
                  </c:strRef>
                </c15:cat>
              </c15:filteredCategoryTitle>
            </c:ext>
            <c:ext xmlns:c16="http://schemas.microsoft.com/office/drawing/2014/chart" uri="{C3380CC4-5D6E-409C-BE32-E72D297353CC}">
              <c16:uniqueId val="{00000000-F178-4BF5-921E-65ADF9987EB7}"/>
            </c:ext>
          </c:extLst>
        </c:ser>
        <c:dLbls>
          <c:showLegendKey val="0"/>
          <c:showVal val="0"/>
          <c:showCatName val="0"/>
          <c:showSerName val="0"/>
          <c:showPercent val="0"/>
          <c:showBubbleSize val="0"/>
        </c:dLbls>
        <c:gapWidth val="150"/>
        <c:axId val="161307032"/>
        <c:axId val="161307424"/>
      </c:barChart>
      <c:catAx>
        <c:axId val="161307032"/>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307424"/>
        <c:crosses val="autoZero"/>
        <c:auto val="1"/>
        <c:lblAlgn val="ctr"/>
        <c:lblOffset val="100"/>
        <c:tickLblSkip val="1"/>
        <c:tickMarkSkip val="1"/>
        <c:noMultiLvlLbl val="0"/>
      </c:catAx>
      <c:valAx>
        <c:axId val="161307424"/>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307032"/>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310530186511748E-2"/>
          <c:y val="0.1046025104602511"/>
          <c:w val="0.90299979159741461"/>
          <c:h val="0.71966527196652741"/>
        </c:manualLayout>
      </c:layout>
      <c:barChart>
        <c:barDir val="col"/>
        <c:grouping val="clustered"/>
        <c:varyColors val="0"/>
        <c:ser>
          <c:idx val="0"/>
          <c:order val="0"/>
          <c:tx>
            <c:strRef>
              <c:f>'GRAF PELAPORAN'!$J$26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'GRAF PELAPORAN'!$K$26:$P$26</c:f>
              <c:numCache>
                <c:formatCode>General</c:formatCode>
                <c:ptCount val="6"/>
                <c:pt idx="0">
                  <c:v>0</c:v>
                </c:pt>
                <c:pt idx="1">
                  <c:v>0</c:v>
                </c:pt>
                <c:pt idx="2">
                  <c:v>1</c:v>
                </c:pt>
                <c:pt idx="3">
                  <c:v>4</c:v>
                </c:pt>
                <c:pt idx="4">
                  <c:v>1</c:v>
                </c:pt>
                <c:pt idx="5">
                  <c:v>0</c:v>
                </c:pt>
              </c:numCache>
            </c:numRef>
          </c:val>
          <c:extLst>
            <c:ext xmlns:c15="http://schemas.microsoft.com/office/drawing/2012/chart" uri="{02D57815-91ED-43cb-92C2-25804820EDAC}">
              <c15:filteredCategoryTitle>
                <c15:cat>
                  <c:strRef>
                    <c:extLst>
                      <c:ext uri="{02D57815-91ED-43cb-92C2-25804820EDAC}">
                        <c15:formulaRef>
                          <c15:sqref>'GRAF PELAPORAN'!$K$7:$P$7</c15:sqref>
                        </c15:formulaRef>
                      </c:ext>
                    </c:extLst>
                    <c:strCache>
                      <c:ptCount val="6"/>
                      <c:pt idx="0">
                        <c:v>TP 1</c:v>
                      </c:pt>
                      <c:pt idx="1">
                        <c:v>TP 2</c:v>
                      </c:pt>
                      <c:pt idx="2">
                        <c:v> TP 3</c:v>
                      </c:pt>
                      <c:pt idx="3">
                        <c:v> TP 4</c:v>
                      </c:pt>
                      <c:pt idx="4">
                        <c:v> TP 5</c:v>
                      </c:pt>
                      <c:pt idx="5">
                        <c:v> TP 6</c:v>
                      </c:pt>
                    </c:strCache>
                  </c:strRef>
                </c15:cat>
              </c15:filteredCategoryTitle>
            </c:ext>
            <c:ext xmlns:c16="http://schemas.microsoft.com/office/drawing/2014/chart" uri="{C3380CC4-5D6E-409C-BE32-E72D297353CC}">
              <c16:uniqueId val="{00000000-1879-4D8E-AD54-499E5191EC1A}"/>
            </c:ext>
          </c:extLst>
        </c:ser>
        <c:dLbls>
          <c:showLegendKey val="0"/>
          <c:showVal val="0"/>
          <c:showCatName val="0"/>
          <c:showSerName val="0"/>
          <c:showPercent val="0"/>
          <c:showBubbleSize val="0"/>
        </c:dLbls>
        <c:gapWidth val="150"/>
        <c:axId val="161689808"/>
        <c:axId val="161690200"/>
      </c:barChart>
      <c:catAx>
        <c:axId val="161689808"/>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90200"/>
        <c:crosses val="autoZero"/>
        <c:auto val="1"/>
        <c:lblAlgn val="ctr"/>
        <c:lblOffset val="100"/>
        <c:tickLblSkip val="1"/>
        <c:tickMarkSkip val="1"/>
        <c:noMultiLvlLbl val="0"/>
      </c:catAx>
      <c:valAx>
        <c:axId val="16169020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1689808"/>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695161332213654E-2"/>
          <c:y val="0.10504223231156512"/>
          <c:w val="0.9024838321487012"/>
          <c:h val="0.71848886901110531"/>
        </c:manualLayout>
      </c:layout>
      <c:barChart>
        <c:barDir val="col"/>
        <c:grouping val="clustered"/>
        <c:varyColors val="0"/>
        <c:ser>
          <c:idx val="0"/>
          <c:order val="0"/>
          <c:tx>
            <c:strRef>
              <c:f>'GRAF PELAPORAN'!$B$26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'GRAF PELAPORAN'!$C$26:$H$26</c:f>
              <c:numCache>
                <c:formatCode>General</c:formatCode>
                <c:ptCount val="6"/>
                <c:pt idx="0">
                  <c:v>0</c:v>
                </c:pt>
                <c:pt idx="1">
                  <c:v>0</c:v>
                </c:pt>
                <c:pt idx="2">
                  <c:v>0</c:v>
                </c:pt>
                <c:pt idx="3">
                  <c:v>6</c:v>
                </c:pt>
                <c:pt idx="4">
                  <c:v>0</c:v>
                </c:pt>
                <c:pt idx="5">
                  <c:v>0</c:v>
                </c:pt>
              </c:numCache>
            </c:numRef>
          </c:val>
          <c:extLst>
            <c:ext xmlns:c15="http://schemas.microsoft.com/office/drawing/2012/chart" uri="{02D57815-91ED-43cb-92C2-25804820EDAC}">
              <c15:filteredCategoryTitle>
                <c15:cat>
                  <c:strRef>
                    <c:extLst>
                      <c:ext uri="{02D57815-91ED-43cb-92C2-25804820EDAC}">
                        <c15:formulaRef>
                          <c15:sqref>'GRAF PELAPORAN'!$C$7:$H$7</c15:sqref>
                        </c15:formulaRef>
                      </c:ext>
                    </c:extLst>
                    <c:strCache>
                      <c:ptCount val="6"/>
                      <c:pt idx="0">
                        <c:v>TP 1</c:v>
                      </c:pt>
                      <c:pt idx="1">
                        <c:v>TP 2</c:v>
                      </c:pt>
                      <c:pt idx="2">
                        <c:v> TP 3</c:v>
                      </c:pt>
                      <c:pt idx="3">
                        <c:v> TP 4</c:v>
                      </c:pt>
                      <c:pt idx="4">
                        <c:v> TP 5</c:v>
                      </c:pt>
                      <c:pt idx="5">
                        <c:v> TP 6</c:v>
                      </c:pt>
                    </c:strCache>
                  </c:strRef>
                </c15:cat>
              </c15:filteredCategoryTitle>
            </c:ext>
            <c:ext xmlns:c16="http://schemas.microsoft.com/office/drawing/2014/chart" uri="{C3380CC4-5D6E-409C-BE32-E72D297353CC}">
              <c16:uniqueId val="{00000000-8559-47F4-BB74-5A708FD0602B}"/>
            </c:ext>
          </c:extLst>
        </c:ser>
        <c:dLbls>
          <c:showLegendKey val="0"/>
          <c:showVal val="0"/>
          <c:showCatName val="0"/>
          <c:showSerName val="0"/>
          <c:showPercent val="0"/>
          <c:showBubbleSize val="0"/>
        </c:dLbls>
        <c:gapWidth val="150"/>
        <c:axId val="162010016"/>
        <c:axId val="162010408"/>
      </c:barChart>
      <c:catAx>
        <c:axId val="16201001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10408"/>
        <c:crosses val="autoZero"/>
        <c:auto val="1"/>
        <c:lblAlgn val="ctr"/>
        <c:lblOffset val="100"/>
        <c:tickLblSkip val="1"/>
        <c:tickMarkSkip val="1"/>
        <c:noMultiLvlLbl val="0"/>
      </c:catAx>
      <c:valAx>
        <c:axId val="16201040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162010016"/>
        <c:crosses val="autoZero"/>
        <c:crossBetween val="between"/>
        <c:majorUnit val="5"/>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 l="0.75000000000000022" r="0.75000000000000022" t="1" header="0.5" footer="0.5"/>
    <c:pageSetup/>
  </c:printSettings>
</c:chartSpace>
</file>

<file path=xl/ctrlProps/ctrlProp1.xml><?xml version="1.0" encoding="utf-8"?>
<formControlPr xmlns="http://schemas.microsoft.com/office/spreadsheetml/2009/9/main" objectType="Radio" firstButton="1" fmlaLink="$AI$12" lockText="1"/>
</file>

<file path=xl/ctrlProps/ctrlProp2.xml><?xml version="1.0" encoding="utf-8"?>
<formControlPr xmlns="http://schemas.microsoft.com/office/spreadsheetml/2009/9/main" objectType="Radio" checked="Checked" lockText="1"/>
</file>

<file path=xl/ctrlProps/ctrlProp3.xml><?xml version="1.0" encoding="utf-8"?>
<formControlPr xmlns="http://schemas.microsoft.com/office/spreadsheetml/2009/9/main" objectType="Drop" dropStyle="combo" dx="16" fmlaLink="$I$6" fmlaRange="$J$7:$J$53" sel="1" val="0"/>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microsoft.com/office/2007/relationships/hdphoto" Target="../media/hdphoto3.wdp"/><Relationship Id="rId5" Type="http://schemas.openxmlformats.org/officeDocument/2006/relationships/image" Target="../media/image3.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1257300</xdr:colOff>
          <xdr:row>5</xdr:row>
          <xdr:rowOff>9525</xdr:rowOff>
        </xdr:from>
        <xdr:to>
          <xdr:col>6</xdr:col>
          <xdr:colOff>85725</xdr:colOff>
          <xdr:row>5</xdr:row>
          <xdr:rowOff>219075</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1257300</xdr:colOff>
          <xdr:row>5</xdr:row>
          <xdr:rowOff>228600</xdr:rowOff>
        </xdr:from>
        <xdr:to>
          <xdr:col>6</xdr:col>
          <xdr:colOff>76200</xdr:colOff>
          <xdr:row>6</xdr:row>
          <xdr:rowOff>209550</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42334</xdr:rowOff>
    </xdr:from>
    <xdr:to>
      <xdr:col>1</xdr:col>
      <xdr:colOff>1672166</xdr:colOff>
      <xdr:row>1</xdr:row>
      <xdr:rowOff>232585</xdr:rowOff>
    </xdr:to>
    <xdr:pic>
      <xdr:nvPicPr>
        <xdr:cNvPr id="10" name="Picture 9"/>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0" y="42334"/>
          <a:ext cx="2010833" cy="5183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3429000</xdr:colOff>
          <xdr:row>7</xdr:row>
          <xdr:rowOff>66675</xdr:rowOff>
        </xdr:from>
        <xdr:to>
          <xdr:col>6</xdr:col>
          <xdr:colOff>57150</xdr:colOff>
          <xdr:row>8</xdr:row>
          <xdr:rowOff>133350</xdr:rowOff>
        </xdr:to>
        <xdr:sp macro="" textlink="">
          <xdr:nvSpPr>
            <xdr:cNvPr id="2052" name="Drop Down 1"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bevel/>
                  <a:headEnd/>
                  <a:tailEnd/>
                </a14:hiddenLine>
              </a:ext>
            </a:extLst>
          </xdr:spPr>
        </xdr:sp>
        <xdr:clientData fPrintsWithSheet="0"/>
      </xdr:twoCellAnchor>
    </mc:Choice>
    <mc:Fallback/>
  </mc:AlternateContent>
  <xdr:twoCellAnchor editAs="oneCell">
    <xdr:from>
      <xdr:col>0</xdr:col>
      <xdr:colOff>47623</xdr:colOff>
      <xdr:row>0</xdr:row>
      <xdr:rowOff>11907</xdr:rowOff>
    </xdr:from>
    <xdr:to>
      <xdr:col>4</xdr:col>
      <xdr:colOff>70069</xdr:colOff>
      <xdr:row>2</xdr:row>
      <xdr:rowOff>190500</xdr:rowOff>
    </xdr:to>
    <xdr:pic>
      <xdr:nvPicPr>
        <xdr:cNvPr id="5" name="Picture 4"/>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47623" y="11907"/>
          <a:ext cx="2725165" cy="702468"/>
        </a:xfrm>
        <a:prstGeom prst="rect">
          <a:avLst/>
        </a:prstGeom>
      </xdr:spPr>
    </xdr:pic>
    <xdr:clientData/>
  </xdr:twoCellAnchor>
  <xdr:twoCellAnchor>
    <xdr:from>
      <xdr:col>5</xdr:col>
      <xdr:colOff>4476750</xdr:colOff>
      <xdr:row>0</xdr:row>
      <xdr:rowOff>83344</xdr:rowOff>
    </xdr:from>
    <xdr:to>
      <xdr:col>5</xdr:col>
      <xdr:colOff>5667375</xdr:colOff>
      <xdr:row>3</xdr:row>
      <xdr:rowOff>226218</xdr:rowOff>
    </xdr:to>
    <xdr:sp macro="" textlink="">
      <xdr:nvSpPr>
        <xdr:cNvPr id="2" name="Rectangle 1"/>
        <xdr:cNvSpPr/>
      </xdr:nvSpPr>
      <xdr:spPr bwMode="auto">
        <a:xfrm>
          <a:off x="8096250" y="83344"/>
          <a:ext cx="1190625" cy="928687"/>
        </a:xfrm>
        <a:prstGeom prst="rect">
          <a:avLst/>
        </a:prstGeom>
        <a:noFill/>
        <a:ln>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ctr"/>
          <a:r>
            <a:rPr lang="en-MY" sz="1200">
              <a:solidFill>
                <a:schemeClr val="bg1">
                  <a:lumMod val="50000"/>
                </a:schemeClr>
              </a:solidFill>
              <a:latin typeface="Arial Black" panose="020B0A04020102020204" pitchFamily="34" charset="0"/>
            </a:rPr>
            <a:t>LOGO SEKOLAH</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5362575</xdr:colOff>
      <xdr:row>0</xdr:row>
      <xdr:rowOff>66676</xdr:rowOff>
    </xdr:from>
    <xdr:to>
      <xdr:col>1</xdr:col>
      <xdr:colOff>6915150</xdr:colOff>
      <xdr:row>0</xdr:row>
      <xdr:rowOff>466884</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6753225" y="66676"/>
          <a:ext cx="1552575" cy="4002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8</xdr:row>
      <xdr:rowOff>257175</xdr:rowOff>
    </xdr:from>
    <xdr:to>
      <xdr:col>16</xdr:col>
      <xdr:colOff>0</xdr:colOff>
      <xdr:row>19</xdr:row>
      <xdr:rowOff>190500</xdr:rowOff>
    </xdr:to>
    <xdr:graphicFrame macro="">
      <xdr:nvGraphicFramePr>
        <xdr:cNvPr id="413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8</xdr:row>
      <xdr:rowOff>219075</xdr:rowOff>
    </xdr:from>
    <xdr:to>
      <xdr:col>8</xdr:col>
      <xdr:colOff>9525</xdr:colOff>
      <xdr:row>19</xdr:row>
      <xdr:rowOff>171450</xdr:rowOff>
    </xdr:to>
    <xdr:graphicFrame macro="">
      <xdr:nvGraphicFramePr>
        <xdr:cNvPr id="414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26</xdr:row>
      <xdr:rowOff>190500</xdr:rowOff>
    </xdr:from>
    <xdr:to>
      <xdr:col>16</xdr:col>
      <xdr:colOff>0</xdr:colOff>
      <xdr:row>37</xdr:row>
      <xdr:rowOff>161925</xdr:rowOff>
    </xdr:to>
    <xdr:graphicFrame macro="">
      <xdr:nvGraphicFramePr>
        <xdr:cNvPr id="4158"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27</xdr:row>
      <xdr:rowOff>0</xdr:rowOff>
    </xdr:from>
    <xdr:to>
      <xdr:col>7</xdr:col>
      <xdr:colOff>614363</xdr:colOff>
      <xdr:row>37</xdr:row>
      <xdr:rowOff>176213</xdr:rowOff>
    </xdr:to>
    <xdr:graphicFrame macro="">
      <xdr:nvGraphicFramePr>
        <xdr:cNvPr id="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74839</xdr:colOff>
      <xdr:row>0</xdr:row>
      <xdr:rowOff>144575</xdr:rowOff>
    </xdr:from>
    <xdr:to>
      <xdr:col>3</xdr:col>
      <xdr:colOff>3953</xdr:colOff>
      <xdr:row>3</xdr:row>
      <xdr:rowOff>119061</xdr:rowOff>
    </xdr:to>
    <xdr:pic>
      <xdr:nvPicPr>
        <xdr:cNvPr id="38" name="Picture 37"/>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74839" y="144575"/>
          <a:ext cx="2274645" cy="5817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54"/>
  <sheetViews>
    <sheetView showGridLines="0" workbookViewId="0">
      <pane ySplit="2" topLeftCell="A3" activePane="bottomLeft" state="frozen"/>
      <selection pane="bottomLeft" activeCell="B43" sqref="B43:K44"/>
    </sheetView>
  </sheetViews>
  <sheetFormatPr defaultColWidth="30" defaultRowHeight="15"/>
  <cols>
    <col min="1" max="1" width="3.85546875" customWidth="1"/>
    <col min="2" max="10" width="9.140625" customWidth="1"/>
    <col min="11" max="11" width="18.140625" customWidth="1"/>
  </cols>
  <sheetData>
    <row r="1" spans="1:12" ht="24" customHeight="1">
      <c r="A1" s="148" t="s">
        <v>69</v>
      </c>
      <c r="B1" s="147"/>
      <c r="C1" s="147"/>
      <c r="D1" s="147"/>
      <c r="E1" s="147"/>
      <c r="F1" s="147"/>
      <c r="G1" s="147"/>
      <c r="H1" s="147"/>
      <c r="I1" s="147"/>
      <c r="J1" s="147"/>
      <c r="K1" s="147"/>
    </row>
    <row r="2" spans="1:12" ht="21">
      <c r="A2" s="145" t="s">
        <v>52</v>
      </c>
      <c r="B2" s="146"/>
      <c r="C2" s="146"/>
      <c r="D2" s="146"/>
      <c r="E2" s="146"/>
      <c r="F2" s="146"/>
      <c r="G2" s="146"/>
      <c r="H2" s="146"/>
      <c r="I2" s="146"/>
      <c r="J2" s="146"/>
      <c r="K2" s="156" t="s">
        <v>95</v>
      </c>
    </row>
    <row r="4" spans="1:12">
      <c r="A4" s="143" t="s">
        <v>53</v>
      </c>
    </row>
    <row r="5" spans="1:12">
      <c r="A5" s="181" t="s">
        <v>87</v>
      </c>
      <c r="B5" s="181"/>
      <c r="C5" s="181"/>
      <c r="D5" s="181"/>
      <c r="E5" s="181"/>
      <c r="F5" s="181"/>
      <c r="G5" s="181"/>
      <c r="H5" s="181"/>
      <c r="I5" s="181"/>
      <c r="J5" s="181"/>
      <c r="K5" s="181"/>
    </row>
    <row r="6" spans="1:12">
      <c r="A6" s="181"/>
      <c r="B6" s="181"/>
      <c r="C6" s="181"/>
      <c r="D6" s="181"/>
      <c r="E6" s="181"/>
      <c r="F6" s="181"/>
      <c r="G6" s="181"/>
      <c r="H6" s="181"/>
      <c r="I6" s="181"/>
      <c r="J6" s="181"/>
      <c r="K6" s="181"/>
    </row>
    <row r="7" spans="1:12">
      <c r="A7" s="181"/>
      <c r="B7" s="181"/>
      <c r="C7" s="181"/>
      <c r="D7" s="181"/>
      <c r="E7" s="181"/>
      <c r="F7" s="181"/>
      <c r="G7" s="181"/>
      <c r="H7" s="181"/>
      <c r="I7" s="181"/>
      <c r="J7" s="181"/>
      <c r="K7" s="181"/>
    </row>
    <row r="8" spans="1:12">
      <c r="A8" s="181"/>
      <c r="B8" s="181"/>
      <c r="C8" s="181"/>
      <c r="D8" s="181"/>
      <c r="E8" s="181"/>
      <c r="F8" s="181"/>
      <c r="G8" s="181"/>
      <c r="H8" s="181"/>
      <c r="I8" s="181"/>
      <c r="J8" s="181"/>
      <c r="K8" s="181"/>
    </row>
    <row r="9" spans="1:12">
      <c r="A9" s="181"/>
      <c r="B9" s="181"/>
      <c r="C9" s="181"/>
      <c r="D9" s="181"/>
      <c r="E9" s="181"/>
      <c r="F9" s="181"/>
      <c r="G9" s="181"/>
      <c r="H9" s="181"/>
      <c r="I9" s="181"/>
      <c r="J9" s="181"/>
      <c r="K9" s="181"/>
    </row>
    <row r="10" spans="1:12">
      <c r="B10" s="149"/>
      <c r="C10" s="149"/>
      <c r="D10" s="150"/>
      <c r="E10" s="150"/>
      <c r="F10" s="150"/>
      <c r="G10" s="150"/>
      <c r="H10" s="150"/>
      <c r="I10" s="150"/>
      <c r="J10" s="150"/>
      <c r="K10" s="150"/>
    </row>
    <row r="11" spans="1:12">
      <c r="A11" s="153" t="s">
        <v>61</v>
      </c>
      <c r="B11" s="154" t="s">
        <v>54</v>
      </c>
      <c r="C11" s="152"/>
      <c r="D11" s="152"/>
      <c r="E11" s="152"/>
      <c r="F11" s="152"/>
      <c r="G11" s="152"/>
      <c r="H11" s="152"/>
      <c r="I11" s="152"/>
      <c r="J11" s="152"/>
      <c r="K11" s="152"/>
      <c r="L11" s="150"/>
    </row>
    <row r="12" spans="1:12">
      <c r="B12" s="142" t="s">
        <v>55</v>
      </c>
    </row>
    <row r="13" spans="1:12">
      <c r="B13" s="142" t="s">
        <v>56</v>
      </c>
    </row>
    <row r="14" spans="1:12">
      <c r="B14" s="142" t="s">
        <v>57</v>
      </c>
    </row>
    <row r="15" spans="1:12">
      <c r="B15" s="142" t="s">
        <v>58</v>
      </c>
    </row>
    <row r="16" spans="1:12">
      <c r="B16" s="142" t="s">
        <v>59</v>
      </c>
    </row>
    <row r="17" spans="1:13">
      <c r="B17" s="142" t="s">
        <v>60</v>
      </c>
    </row>
    <row r="19" spans="1:13">
      <c r="A19" s="153" t="s">
        <v>62</v>
      </c>
      <c r="B19" s="151" t="s">
        <v>63</v>
      </c>
      <c r="C19" s="144"/>
      <c r="D19" s="144"/>
      <c r="E19" s="144"/>
      <c r="F19" s="144"/>
      <c r="G19" s="144"/>
      <c r="H19" s="144"/>
      <c r="I19" s="144"/>
      <c r="J19" s="144"/>
      <c r="K19" s="144"/>
    </row>
    <row r="20" spans="1:13">
      <c r="B20" s="142" t="s">
        <v>88</v>
      </c>
    </row>
    <row r="21" spans="1:13">
      <c r="B21" s="142" t="s">
        <v>64</v>
      </c>
    </row>
    <row r="22" spans="1:13">
      <c r="B22" s="142" t="s">
        <v>65</v>
      </c>
    </row>
    <row r="23" spans="1:13">
      <c r="B23" s="142" t="s">
        <v>68</v>
      </c>
    </row>
    <row r="24" spans="1:13">
      <c r="B24" s="142" t="s">
        <v>75</v>
      </c>
    </row>
    <row r="25" spans="1:13">
      <c r="B25" s="142" t="s">
        <v>70</v>
      </c>
    </row>
    <row r="26" spans="1:13">
      <c r="B26" s="142" t="s">
        <v>71</v>
      </c>
    </row>
    <row r="28" spans="1:13">
      <c r="A28" s="153" t="s">
        <v>72</v>
      </c>
      <c r="B28" s="151" t="s">
        <v>25</v>
      </c>
      <c r="C28" s="144"/>
      <c r="D28" s="144"/>
      <c r="E28" s="144"/>
      <c r="F28" s="144"/>
      <c r="G28" s="144"/>
      <c r="H28" s="144"/>
      <c r="I28" s="144"/>
      <c r="J28" s="144"/>
      <c r="K28" s="144"/>
    </row>
    <row r="29" spans="1:13" ht="15" customHeight="1">
      <c r="B29" s="181" t="s">
        <v>89</v>
      </c>
      <c r="C29" s="181"/>
      <c r="D29" s="181"/>
      <c r="E29" s="181"/>
      <c r="F29" s="181"/>
      <c r="G29" s="181"/>
      <c r="H29" s="181"/>
      <c r="I29" s="181"/>
      <c r="J29" s="181"/>
      <c r="K29" s="181"/>
      <c r="M29" s="142"/>
    </row>
    <row r="30" spans="1:13">
      <c r="B30" s="181"/>
      <c r="C30" s="181"/>
      <c r="D30" s="181"/>
      <c r="E30" s="181"/>
      <c r="F30" s="181"/>
      <c r="G30" s="181"/>
      <c r="H30" s="181"/>
      <c r="I30" s="181"/>
      <c r="J30" s="181"/>
      <c r="K30" s="181"/>
      <c r="M30" s="142"/>
    </row>
    <row r="31" spans="1:13">
      <c r="B31" s="181"/>
      <c r="C31" s="181"/>
      <c r="D31" s="181"/>
      <c r="E31" s="181"/>
      <c r="F31" s="181"/>
      <c r="G31" s="181"/>
      <c r="H31" s="181"/>
      <c r="I31" s="181"/>
      <c r="J31" s="181"/>
      <c r="K31" s="181"/>
      <c r="M31" s="142"/>
    </row>
    <row r="32" spans="1:13">
      <c r="B32" s="181"/>
      <c r="C32" s="181"/>
      <c r="D32" s="181"/>
      <c r="E32" s="181"/>
      <c r="F32" s="181"/>
      <c r="G32" s="181"/>
      <c r="H32" s="181"/>
      <c r="I32" s="181"/>
      <c r="J32" s="181"/>
      <c r="K32" s="181"/>
      <c r="M32" s="142"/>
    </row>
    <row r="33" spans="1:11">
      <c r="B33" s="181"/>
      <c r="C33" s="181"/>
      <c r="D33" s="181"/>
      <c r="E33" s="181"/>
      <c r="F33" s="181"/>
      <c r="G33" s="181"/>
      <c r="H33" s="181"/>
      <c r="I33" s="181"/>
      <c r="J33" s="181"/>
      <c r="K33" s="181"/>
    </row>
    <row r="34" spans="1:11">
      <c r="B34" s="181"/>
      <c r="C34" s="181"/>
      <c r="D34" s="181"/>
      <c r="E34" s="181"/>
      <c r="F34" s="181"/>
      <c r="G34" s="181"/>
      <c r="H34" s="181"/>
      <c r="I34" s="181"/>
      <c r="J34" s="181"/>
      <c r="K34" s="181"/>
    </row>
    <row r="36" spans="1:11">
      <c r="A36" s="153" t="s">
        <v>73</v>
      </c>
      <c r="B36" s="151" t="s">
        <v>74</v>
      </c>
      <c r="C36" s="144"/>
      <c r="D36" s="144"/>
      <c r="E36" s="144"/>
      <c r="F36" s="144"/>
      <c r="G36" s="144"/>
      <c r="H36" s="144"/>
      <c r="I36" s="144"/>
      <c r="J36" s="144"/>
      <c r="K36" s="144"/>
    </row>
    <row r="37" spans="1:11" ht="15" customHeight="1">
      <c r="A37" s="169">
        <v>1</v>
      </c>
      <c r="B37" s="181" t="s">
        <v>84</v>
      </c>
      <c r="C37" s="181"/>
      <c r="D37" s="181"/>
      <c r="E37" s="181"/>
      <c r="F37" s="181"/>
      <c r="G37" s="181"/>
      <c r="H37" s="181"/>
      <c r="I37" s="181"/>
      <c r="J37" s="181"/>
      <c r="K37" s="181"/>
    </row>
    <row r="38" spans="1:11">
      <c r="A38" s="169"/>
      <c r="B38" s="181"/>
      <c r="C38" s="181"/>
      <c r="D38" s="181"/>
      <c r="E38" s="181"/>
      <c r="F38" s="181"/>
      <c r="G38" s="181"/>
      <c r="H38" s="181"/>
      <c r="I38" s="181"/>
      <c r="J38" s="181"/>
      <c r="K38" s="181"/>
    </row>
    <row r="39" spans="1:11" ht="13.5" customHeight="1">
      <c r="A39" s="169"/>
      <c r="B39" s="181"/>
      <c r="C39" s="181"/>
      <c r="D39" s="181"/>
      <c r="E39" s="181"/>
      <c r="F39" s="181"/>
      <c r="G39" s="181"/>
      <c r="H39" s="181"/>
      <c r="I39" s="181"/>
      <c r="J39" s="181"/>
      <c r="K39" s="181"/>
    </row>
    <row r="40" spans="1:11">
      <c r="A40" s="169"/>
      <c r="B40" s="181"/>
      <c r="C40" s="181"/>
      <c r="D40" s="181"/>
      <c r="E40" s="181"/>
      <c r="F40" s="181"/>
      <c r="G40" s="181"/>
      <c r="H40" s="181"/>
      <c r="I40" s="181"/>
      <c r="J40" s="181"/>
      <c r="K40" s="181"/>
    </row>
    <row r="41" spans="1:11">
      <c r="A41" s="169">
        <v>2</v>
      </c>
      <c r="B41" s="181" t="s">
        <v>91</v>
      </c>
      <c r="C41" s="181"/>
      <c r="D41" s="181"/>
      <c r="E41" s="181"/>
      <c r="F41" s="181"/>
      <c r="G41" s="181"/>
      <c r="H41" s="181"/>
      <c r="I41" s="181"/>
      <c r="J41" s="181"/>
      <c r="K41" s="181"/>
    </row>
    <row r="42" spans="1:11">
      <c r="A42" s="169"/>
      <c r="B42" s="181"/>
      <c r="C42" s="181"/>
      <c r="D42" s="181"/>
      <c r="E42" s="181"/>
      <c r="F42" s="181"/>
      <c r="G42" s="181"/>
      <c r="H42" s="181"/>
      <c r="I42" s="181"/>
      <c r="J42" s="181"/>
      <c r="K42" s="181"/>
    </row>
    <row r="43" spans="1:11" ht="15" customHeight="1">
      <c r="A43" s="169">
        <v>3</v>
      </c>
      <c r="B43" s="181" t="s">
        <v>86</v>
      </c>
      <c r="C43" s="181"/>
      <c r="D43" s="181"/>
      <c r="E43" s="181"/>
      <c r="F43" s="181"/>
      <c r="G43" s="181"/>
      <c r="H43" s="181"/>
      <c r="I43" s="181"/>
      <c r="J43" s="181"/>
      <c r="K43" s="181"/>
    </row>
    <row r="44" spans="1:11">
      <c r="A44" s="169"/>
      <c r="B44" s="181"/>
      <c r="C44" s="181"/>
      <c r="D44" s="181"/>
      <c r="E44" s="181"/>
      <c r="F44" s="181"/>
      <c r="G44" s="181"/>
      <c r="H44" s="181"/>
      <c r="I44" s="181"/>
      <c r="J44" s="181"/>
      <c r="K44" s="181"/>
    </row>
    <row r="45" spans="1:11" hidden="1">
      <c r="A45" s="169"/>
      <c r="B45" s="181"/>
      <c r="C45" s="182"/>
      <c r="D45" s="182"/>
      <c r="E45" s="182"/>
      <c r="F45" s="182"/>
      <c r="G45" s="182"/>
      <c r="H45" s="182"/>
      <c r="I45" s="182"/>
      <c r="J45" s="182"/>
      <c r="K45" s="182"/>
    </row>
    <row r="46" spans="1:11" hidden="1">
      <c r="A46" s="169"/>
      <c r="B46" s="182"/>
      <c r="C46" s="182"/>
      <c r="D46" s="182"/>
      <c r="E46" s="182"/>
      <c r="F46" s="182"/>
      <c r="G46" s="182"/>
      <c r="H46" s="182"/>
      <c r="I46" s="182"/>
      <c r="J46" s="182"/>
      <c r="K46" s="182"/>
    </row>
    <row r="47" spans="1:11" ht="15" hidden="1" customHeight="1">
      <c r="A47" s="169"/>
      <c r="B47" s="182"/>
      <c r="C47" s="182"/>
      <c r="D47" s="182"/>
      <c r="E47" s="182"/>
      <c r="F47" s="182"/>
      <c r="G47" s="182"/>
      <c r="H47" s="182"/>
      <c r="I47" s="182"/>
      <c r="J47" s="182"/>
      <c r="K47" s="182"/>
    </row>
    <row r="48" spans="1:11" hidden="1">
      <c r="A48" s="169"/>
      <c r="B48" s="167"/>
      <c r="C48" s="168"/>
      <c r="D48" s="168"/>
      <c r="E48" s="168"/>
      <c r="F48" s="168"/>
      <c r="G48" s="168"/>
      <c r="H48" s="168"/>
      <c r="I48" s="168"/>
      <c r="J48" s="168"/>
      <c r="K48" s="168"/>
    </row>
    <row r="49" spans="1:11">
      <c r="A49" s="169">
        <v>4</v>
      </c>
      <c r="B49" s="183" t="s">
        <v>92</v>
      </c>
      <c r="C49" s="183"/>
      <c r="D49" s="183"/>
      <c r="E49" s="183"/>
      <c r="F49" s="183"/>
      <c r="G49" s="183"/>
      <c r="H49" s="183"/>
      <c r="I49" s="183"/>
      <c r="J49" s="183"/>
      <c r="K49" s="183"/>
    </row>
    <row r="50" spans="1:11">
      <c r="A50" s="169"/>
      <c r="B50" s="183"/>
      <c r="C50" s="183"/>
      <c r="D50" s="183"/>
      <c r="E50" s="183"/>
      <c r="F50" s="183"/>
      <c r="G50" s="183"/>
      <c r="H50" s="183"/>
      <c r="I50" s="183"/>
      <c r="J50" s="183"/>
      <c r="K50" s="183"/>
    </row>
    <row r="51" spans="1:11" ht="15" customHeight="1">
      <c r="A51" s="169">
        <v>5</v>
      </c>
      <c r="B51" s="181" t="s">
        <v>93</v>
      </c>
      <c r="C51" s="181"/>
      <c r="D51" s="181"/>
      <c r="E51" s="181"/>
      <c r="F51" s="181"/>
      <c r="G51" s="181"/>
      <c r="H51" s="181"/>
      <c r="I51" s="181"/>
      <c r="J51" s="181"/>
      <c r="K51" s="181"/>
    </row>
    <row r="52" spans="1:11">
      <c r="A52" s="169"/>
      <c r="B52" s="181"/>
      <c r="C52" s="181"/>
      <c r="D52" s="181"/>
      <c r="E52" s="181"/>
      <c r="F52" s="181"/>
      <c r="G52" s="181"/>
      <c r="H52" s="181"/>
      <c r="I52" s="181"/>
      <c r="J52" s="181"/>
      <c r="K52" s="181"/>
    </row>
    <row r="53" spans="1:11">
      <c r="B53" s="181" t="s">
        <v>85</v>
      </c>
      <c r="C53" s="181"/>
      <c r="D53" s="181"/>
      <c r="E53" s="181"/>
      <c r="F53" s="181"/>
      <c r="G53" s="181"/>
      <c r="H53" s="181"/>
      <c r="I53" s="181"/>
      <c r="J53" s="181"/>
      <c r="K53" s="181"/>
    </row>
    <row r="54" spans="1:11">
      <c r="B54" s="181"/>
      <c r="C54" s="181"/>
      <c r="D54" s="181"/>
      <c r="E54" s="181"/>
      <c r="F54" s="181"/>
      <c r="G54" s="181"/>
      <c r="H54" s="181"/>
      <c r="I54" s="181"/>
      <c r="J54" s="181"/>
      <c r="K54" s="181"/>
    </row>
  </sheetData>
  <mergeCells count="9">
    <mergeCell ref="B53:K54"/>
    <mergeCell ref="B43:K44"/>
    <mergeCell ref="B41:K42"/>
    <mergeCell ref="B45:K47"/>
    <mergeCell ref="A5:K9"/>
    <mergeCell ref="B29:K34"/>
    <mergeCell ref="B37:K40"/>
    <mergeCell ref="B49:K50"/>
    <mergeCell ref="B51:K52"/>
  </mergeCells>
  <printOptions horizontalCentered="1"/>
  <pageMargins left="0.23622047244094491" right="0.23622047244094491" top="0.74803149606299213" bottom="0.74803149606299213" header="0.31496062992125984" footer="0.31496062992125984"/>
  <pageSetup paperSize="9" scale="95"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I135"/>
  <sheetViews>
    <sheetView showGridLines="0" tabSelected="1" zoomScale="90" zoomScaleNormal="90" zoomScaleSheetLayoutView="100" workbookViewId="0">
      <selection activeCell="D18" sqref="D18"/>
    </sheetView>
  </sheetViews>
  <sheetFormatPr defaultRowHeight="15.75" zeroHeight="1"/>
  <cols>
    <col min="1" max="1" width="5" style="88" customWidth="1"/>
    <col min="2" max="2" width="35.85546875" style="88" customWidth="1"/>
    <col min="3" max="3" width="14.85546875" style="88" customWidth="1"/>
    <col min="4" max="4" width="22" style="89" bestFit="1" customWidth="1"/>
    <col min="5" max="7" width="22.7109375" style="88" customWidth="1"/>
    <col min="8" max="29" width="12.5703125" style="88" hidden="1" customWidth="1"/>
    <col min="30" max="30" width="20.7109375" style="89" customWidth="1"/>
    <col min="31" max="31" width="5.42578125" style="88" customWidth="1"/>
    <col min="32" max="32" width="2" style="88" hidden="1" customWidth="1"/>
    <col min="33" max="33" width="2.42578125" style="88" hidden="1" customWidth="1"/>
    <col min="34" max="34" width="9.140625" style="88" hidden="1" customWidth="1"/>
    <col min="35" max="35" width="2" style="88" hidden="1" customWidth="1"/>
    <col min="36" max="37" width="0" style="88" hidden="1" customWidth="1"/>
    <col min="38" max="16384" width="9.140625" style="88"/>
  </cols>
  <sheetData>
    <row r="1" spans="1:35" s="86" customFormat="1" ht="25.5" customHeight="1">
      <c r="A1" s="90"/>
      <c r="B1" s="91"/>
      <c r="C1" s="92" t="s">
        <v>0</v>
      </c>
      <c r="D1" s="93" t="s">
        <v>43</v>
      </c>
      <c r="E1" s="93"/>
      <c r="F1" s="93"/>
      <c r="G1" s="93"/>
      <c r="H1" s="93"/>
      <c r="I1" s="93"/>
      <c r="J1" s="93"/>
      <c r="K1" s="93"/>
      <c r="L1" s="93"/>
      <c r="M1" s="93"/>
      <c r="N1" s="93"/>
      <c r="O1" s="93"/>
      <c r="P1" s="93"/>
      <c r="Q1" s="93"/>
      <c r="R1" s="93"/>
      <c r="S1" s="93"/>
      <c r="T1" s="91"/>
      <c r="U1" s="91"/>
      <c r="V1" s="90"/>
      <c r="W1" s="91"/>
      <c r="X1" s="91"/>
      <c r="Y1" s="91"/>
      <c r="Z1" s="91"/>
      <c r="AA1" s="91"/>
      <c r="AB1" s="91"/>
      <c r="AC1" s="91"/>
      <c r="AD1" s="109"/>
    </row>
    <row r="2" spans="1:35" s="86" customFormat="1" ht="25.5" customHeight="1">
      <c r="A2" s="90"/>
      <c r="B2" s="91"/>
      <c r="C2" s="92" t="s">
        <v>1</v>
      </c>
      <c r="D2" s="93" t="s">
        <v>40</v>
      </c>
      <c r="E2" s="93"/>
      <c r="F2" s="93"/>
      <c r="G2" s="93"/>
      <c r="H2" s="93"/>
      <c r="I2" s="93"/>
      <c r="J2" s="93"/>
      <c r="K2" s="93"/>
      <c r="L2" s="93"/>
      <c r="M2" s="93"/>
      <c r="N2" s="93"/>
      <c r="O2" s="93"/>
      <c r="P2" s="93"/>
      <c r="Q2" s="93"/>
      <c r="R2" s="93"/>
      <c r="S2" s="93"/>
      <c r="T2" s="91"/>
      <c r="U2" s="91"/>
      <c r="V2" s="90"/>
      <c r="W2" s="91"/>
      <c r="X2" s="91"/>
      <c r="Y2" s="91"/>
      <c r="Z2" s="91"/>
      <c r="AA2" s="91"/>
      <c r="AB2" s="91"/>
      <c r="AC2" s="91"/>
      <c r="AD2" s="109"/>
    </row>
    <row r="3" spans="1:35" s="86" customFormat="1" ht="25.5" customHeight="1">
      <c r="A3" s="90"/>
      <c r="B3" s="94"/>
      <c r="C3" s="92" t="s">
        <v>2</v>
      </c>
      <c r="D3" s="93" t="s">
        <v>67</v>
      </c>
      <c r="E3" s="93"/>
      <c r="F3" s="93"/>
      <c r="G3" s="93"/>
      <c r="H3" s="93"/>
      <c r="I3" s="93"/>
      <c r="J3" s="93"/>
      <c r="K3" s="93"/>
      <c r="L3" s="93"/>
      <c r="M3" s="93"/>
      <c r="N3" s="93"/>
      <c r="O3" s="93"/>
      <c r="P3" s="93"/>
      <c r="Q3" s="93"/>
      <c r="R3" s="93"/>
      <c r="S3" s="93"/>
      <c r="T3" s="94"/>
      <c r="U3" s="94"/>
      <c r="V3" s="90"/>
      <c r="W3" s="94"/>
      <c r="X3" s="94"/>
      <c r="Y3" s="94"/>
      <c r="Z3" s="94"/>
      <c r="AA3" s="94"/>
      <c r="AB3" s="94"/>
      <c r="AC3" s="94"/>
      <c r="AD3" s="110"/>
    </row>
    <row r="4" spans="1:35" s="86" customFormat="1" ht="25.5" customHeight="1">
      <c r="A4" s="90"/>
      <c r="B4" s="91"/>
      <c r="C4" s="92" t="s">
        <v>66</v>
      </c>
      <c r="D4" s="139">
        <v>44106</v>
      </c>
      <c r="E4" s="93"/>
      <c r="F4" s="93"/>
      <c r="G4" s="93"/>
      <c r="H4" s="93"/>
      <c r="I4" s="93"/>
      <c r="J4" s="93"/>
      <c r="K4" s="93"/>
      <c r="L4" s="93"/>
      <c r="M4" s="93"/>
      <c r="N4" s="93"/>
      <c r="O4" s="93"/>
      <c r="P4" s="93"/>
      <c r="Q4" s="93"/>
      <c r="R4" s="93"/>
      <c r="S4" s="93" t="s">
        <v>3</v>
      </c>
      <c r="T4" s="91"/>
      <c r="U4" s="91"/>
      <c r="V4" s="90"/>
      <c r="W4" s="91"/>
      <c r="X4" s="91"/>
      <c r="Y4" s="91"/>
      <c r="Z4" s="91"/>
      <c r="AA4" s="91"/>
      <c r="AB4" s="91"/>
      <c r="AC4" s="91"/>
      <c r="AD4" s="109"/>
    </row>
    <row r="5" spans="1:35" ht="15.95" customHeight="1">
      <c r="A5" s="95"/>
      <c r="B5" s="95"/>
      <c r="C5" s="95"/>
      <c r="D5" s="96"/>
      <c r="E5" s="95"/>
      <c r="F5" s="95"/>
      <c r="G5" s="95" t="s">
        <v>77</v>
      </c>
      <c r="H5" s="95"/>
      <c r="I5" s="95"/>
      <c r="J5" s="95"/>
      <c r="K5" s="95"/>
      <c r="L5" s="95"/>
      <c r="M5" s="95"/>
      <c r="N5" s="95"/>
      <c r="O5" s="95"/>
      <c r="P5" s="95"/>
      <c r="Q5" s="95"/>
      <c r="R5" s="95"/>
      <c r="S5" s="95"/>
      <c r="T5" s="95"/>
      <c r="U5" s="95"/>
      <c r="V5" s="95"/>
      <c r="W5" s="95"/>
      <c r="X5" s="95"/>
      <c r="Y5" s="95"/>
      <c r="Z5" s="95"/>
      <c r="AA5" s="95"/>
      <c r="AB5" s="95"/>
      <c r="AC5" s="95"/>
      <c r="AD5" s="96"/>
    </row>
    <row r="6" spans="1:35" s="87" customFormat="1" ht="20.100000000000001" customHeight="1">
      <c r="A6" s="97" t="s">
        <v>4</v>
      </c>
      <c r="B6" s="95"/>
      <c r="C6" s="98" t="s">
        <v>5</v>
      </c>
      <c r="D6" s="137" t="s">
        <v>44</v>
      </c>
      <c r="E6" s="95"/>
      <c r="F6" s="99"/>
      <c r="G6" s="99" t="s">
        <v>78</v>
      </c>
      <c r="H6" s="99"/>
      <c r="I6" s="99"/>
      <c r="J6" s="99"/>
      <c r="K6" s="99"/>
      <c r="L6" s="99"/>
      <c r="M6" s="99"/>
      <c r="N6" s="95"/>
      <c r="O6" s="95"/>
      <c r="P6" s="95"/>
      <c r="Q6" s="95"/>
      <c r="R6" s="95"/>
      <c r="S6" s="95"/>
      <c r="T6" s="99"/>
      <c r="U6" s="99"/>
      <c r="V6" s="99"/>
      <c r="W6" s="99"/>
      <c r="X6" s="99"/>
      <c r="Y6" s="99"/>
      <c r="Z6" s="100"/>
      <c r="AA6" s="100"/>
      <c r="AB6" s="100"/>
      <c r="AC6" s="100"/>
      <c r="AD6" s="101"/>
    </row>
    <row r="7" spans="1:35" s="87" customFormat="1" ht="20.100000000000001" customHeight="1">
      <c r="A7" s="172" t="s">
        <v>95</v>
      </c>
      <c r="B7" s="99"/>
      <c r="C7" s="98" t="s">
        <v>6</v>
      </c>
      <c r="D7" s="136" t="s">
        <v>94</v>
      </c>
      <c r="E7" s="95"/>
      <c r="F7" s="99"/>
      <c r="G7" s="99" t="s">
        <v>76</v>
      </c>
      <c r="H7" s="99"/>
      <c r="I7" s="99"/>
      <c r="J7" s="99"/>
      <c r="K7" s="99"/>
      <c r="L7" s="99"/>
      <c r="M7" s="99"/>
      <c r="N7" s="95"/>
      <c r="O7" s="95"/>
      <c r="P7" s="95"/>
      <c r="Q7" s="95"/>
      <c r="R7" s="95"/>
      <c r="S7" s="95"/>
      <c r="T7" s="99"/>
      <c r="U7" s="99"/>
      <c r="V7" s="99"/>
      <c r="W7" s="99"/>
      <c r="X7" s="99"/>
      <c r="Y7" s="99"/>
      <c r="Z7" s="100"/>
      <c r="AA7" s="100"/>
      <c r="AB7" s="100"/>
      <c r="AC7" s="100"/>
      <c r="AD7" s="101"/>
    </row>
    <row r="8" spans="1:35" s="87" customFormat="1" ht="20.100000000000001" customHeight="1">
      <c r="A8" s="100"/>
      <c r="B8" s="99"/>
      <c r="C8" s="100"/>
      <c r="D8" s="99"/>
      <c r="E8" s="101"/>
      <c r="F8" s="102"/>
      <c r="G8" s="101"/>
      <c r="H8" s="102"/>
      <c r="I8" s="101"/>
      <c r="J8" s="102"/>
      <c r="K8" s="101"/>
      <c r="L8" s="102"/>
      <c r="M8" s="101"/>
      <c r="N8" s="102"/>
      <c r="O8" s="101"/>
      <c r="P8" s="102"/>
      <c r="Q8" s="101"/>
      <c r="R8" s="102"/>
      <c r="S8" s="101"/>
      <c r="T8" s="102"/>
      <c r="U8" s="101"/>
      <c r="V8" s="102"/>
      <c r="W8" s="101"/>
      <c r="X8" s="102"/>
      <c r="Y8" s="101"/>
      <c r="Z8" s="102"/>
      <c r="AA8" s="101"/>
      <c r="AB8" s="102"/>
      <c r="AC8" s="101"/>
      <c r="AD8" s="102"/>
    </row>
    <row r="9" spans="1:35" s="87" customFormat="1">
      <c r="A9" s="195" t="s">
        <v>7</v>
      </c>
      <c r="B9" s="195" t="s">
        <v>8</v>
      </c>
      <c r="C9" s="196" t="s">
        <v>9</v>
      </c>
      <c r="D9" s="197" t="s">
        <v>10</v>
      </c>
      <c r="E9" s="187"/>
      <c r="F9" s="188"/>
      <c r="G9" s="189"/>
      <c r="H9" s="160"/>
      <c r="I9" s="160"/>
      <c r="J9" s="160"/>
      <c r="K9" s="160"/>
      <c r="L9" s="160"/>
      <c r="M9" s="174"/>
      <c r="N9" s="175"/>
      <c r="O9" s="175"/>
      <c r="P9" s="160"/>
      <c r="Q9" s="107"/>
      <c r="R9" s="107"/>
      <c r="S9" s="107"/>
      <c r="T9" s="107"/>
      <c r="U9" s="107"/>
      <c r="V9" s="107"/>
      <c r="W9" s="107"/>
      <c r="X9" s="107"/>
      <c r="Y9" s="107"/>
      <c r="Z9" s="107"/>
      <c r="AA9" s="107"/>
      <c r="AB9" s="107"/>
      <c r="AC9" s="107"/>
      <c r="AD9" s="184" t="s">
        <v>11</v>
      </c>
    </row>
    <row r="10" spans="1:35" s="87" customFormat="1">
      <c r="A10" s="195"/>
      <c r="B10" s="195"/>
      <c r="C10" s="196"/>
      <c r="D10" s="198"/>
      <c r="E10" s="190"/>
      <c r="F10" s="191"/>
      <c r="G10" s="192"/>
      <c r="H10" s="161"/>
      <c r="I10" s="161"/>
      <c r="J10" s="161"/>
      <c r="K10" s="161"/>
      <c r="L10" s="161"/>
      <c r="M10" s="176"/>
      <c r="N10" s="177"/>
      <c r="O10" s="177"/>
      <c r="P10" s="178"/>
      <c r="Q10" s="108"/>
      <c r="R10" s="108"/>
      <c r="S10" s="108"/>
      <c r="T10" s="108"/>
      <c r="U10" s="108"/>
      <c r="V10" s="108"/>
      <c r="W10" s="108"/>
      <c r="X10" s="108"/>
      <c r="Y10" s="108"/>
      <c r="Z10" s="108"/>
      <c r="AA10" s="108"/>
      <c r="AB10" s="111"/>
      <c r="AC10" s="111"/>
      <c r="AD10" s="185"/>
    </row>
    <row r="11" spans="1:35" ht="26.25" customHeight="1">
      <c r="A11" s="195"/>
      <c r="B11" s="195"/>
      <c r="C11" s="196"/>
      <c r="D11" s="199"/>
      <c r="E11" s="162" t="s">
        <v>96</v>
      </c>
      <c r="F11" s="103" t="s">
        <v>98</v>
      </c>
      <c r="G11" s="103" t="s">
        <v>109</v>
      </c>
      <c r="H11" s="103"/>
      <c r="I11" s="103"/>
      <c r="J11" s="103"/>
      <c r="K11" s="103"/>
      <c r="L11" s="103"/>
      <c r="M11" s="170"/>
      <c r="N11" s="171"/>
      <c r="O11" s="171"/>
      <c r="P11" s="171"/>
      <c r="Q11" s="103"/>
      <c r="R11" s="103"/>
      <c r="S11" s="103"/>
      <c r="T11" s="103"/>
      <c r="U11" s="103"/>
      <c r="V11" s="103"/>
      <c r="W11" s="103"/>
      <c r="X11" s="103"/>
      <c r="Y11" s="103"/>
      <c r="Z11" s="103"/>
      <c r="AA11" s="103"/>
      <c r="AB11" s="112"/>
      <c r="AC11" s="112"/>
      <c r="AD11" s="186"/>
    </row>
    <row r="12" spans="1:35" s="87" customFormat="1">
      <c r="A12" s="104">
        <v>1</v>
      </c>
      <c r="B12" s="105" t="s">
        <v>46</v>
      </c>
      <c r="C12" s="106">
        <v>123356789413</v>
      </c>
      <c r="D12" s="163" t="s">
        <v>13</v>
      </c>
      <c r="E12" s="104">
        <v>3</v>
      </c>
      <c r="F12" s="104">
        <v>4</v>
      </c>
      <c r="G12" s="104">
        <v>4</v>
      </c>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v>4</v>
      </c>
      <c r="AF12" s="113">
        <v>0</v>
      </c>
      <c r="AG12" s="113" t="s">
        <v>12</v>
      </c>
      <c r="AI12" s="157">
        <v>2</v>
      </c>
    </row>
    <row r="13" spans="1:35" s="87" customFormat="1">
      <c r="A13" s="104">
        <v>2</v>
      </c>
      <c r="B13" s="105" t="s">
        <v>47</v>
      </c>
      <c r="C13" s="106">
        <v>133456789412</v>
      </c>
      <c r="D13" s="104" t="s">
        <v>12</v>
      </c>
      <c r="E13" s="104">
        <v>3</v>
      </c>
      <c r="F13" s="104">
        <v>4</v>
      </c>
      <c r="G13" s="104">
        <v>4</v>
      </c>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v>5</v>
      </c>
      <c r="AF13" s="113">
        <v>1</v>
      </c>
      <c r="AG13" s="113" t="s">
        <v>13</v>
      </c>
    </row>
    <row r="14" spans="1:35" s="87" customFormat="1">
      <c r="A14" s="104">
        <v>3</v>
      </c>
      <c r="B14" s="105" t="s">
        <v>48</v>
      </c>
      <c r="C14" s="106">
        <v>120001789413</v>
      </c>
      <c r="D14" s="104" t="s">
        <v>13</v>
      </c>
      <c r="E14" s="104">
        <v>3</v>
      </c>
      <c r="F14" s="104">
        <v>4</v>
      </c>
      <c r="G14" s="104">
        <v>4</v>
      </c>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v>4</v>
      </c>
      <c r="AF14" s="113">
        <v>2</v>
      </c>
      <c r="AG14" s="113" t="s">
        <v>12</v>
      </c>
    </row>
    <row r="15" spans="1:35" s="87" customFormat="1">
      <c r="A15" s="104">
        <v>4</v>
      </c>
      <c r="B15" s="105" t="s">
        <v>49</v>
      </c>
      <c r="C15" s="106">
        <v>123876789416</v>
      </c>
      <c r="D15" s="104" t="s">
        <v>12</v>
      </c>
      <c r="E15" s="104">
        <v>3</v>
      </c>
      <c r="F15" s="104">
        <v>4</v>
      </c>
      <c r="G15" s="104">
        <v>4</v>
      </c>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v>3</v>
      </c>
      <c r="AF15" s="113">
        <v>3</v>
      </c>
      <c r="AG15" s="113" t="s">
        <v>13</v>
      </c>
    </row>
    <row r="16" spans="1:35" s="87" customFormat="1">
      <c r="A16" s="104">
        <v>5</v>
      </c>
      <c r="B16" s="105" t="s">
        <v>50</v>
      </c>
      <c r="C16" s="106">
        <v>126100089417</v>
      </c>
      <c r="D16" s="104" t="s">
        <v>13</v>
      </c>
      <c r="E16" s="104">
        <v>3</v>
      </c>
      <c r="F16" s="104">
        <v>4</v>
      </c>
      <c r="G16" s="104">
        <v>4</v>
      </c>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v>4</v>
      </c>
      <c r="AF16" s="113">
        <v>4</v>
      </c>
      <c r="AG16" s="113" t="s">
        <v>12</v>
      </c>
    </row>
    <row r="17" spans="1:35" s="87" customFormat="1">
      <c r="A17" s="104">
        <v>6</v>
      </c>
      <c r="B17" s="105" t="s">
        <v>51</v>
      </c>
      <c r="C17" s="106">
        <v>149990009413</v>
      </c>
      <c r="D17" s="104" t="s">
        <v>13</v>
      </c>
      <c r="E17" s="104">
        <v>3</v>
      </c>
      <c r="F17" s="104">
        <v>4</v>
      </c>
      <c r="G17" s="104">
        <v>4</v>
      </c>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v>4</v>
      </c>
      <c r="AF17" s="113">
        <v>5</v>
      </c>
      <c r="AG17" s="113" t="s">
        <v>13</v>
      </c>
    </row>
    <row r="18" spans="1:35" s="87" customFormat="1">
      <c r="A18" s="104">
        <v>7</v>
      </c>
      <c r="B18" s="105"/>
      <c r="C18" s="106"/>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F18" s="114">
        <v>6</v>
      </c>
      <c r="AG18" s="114" t="s">
        <v>12</v>
      </c>
    </row>
    <row r="19" spans="1:35" s="87" customFormat="1">
      <c r="A19" s="104">
        <v>8</v>
      </c>
      <c r="B19" s="105"/>
      <c r="C19" s="106"/>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F19" s="113">
        <v>7</v>
      </c>
      <c r="AG19" s="113" t="s">
        <v>13</v>
      </c>
      <c r="AH19" s="117"/>
      <c r="AI19" s="117"/>
    </row>
    <row r="20" spans="1:35" s="87" customFormat="1">
      <c r="A20" s="104">
        <v>9</v>
      </c>
      <c r="B20" s="105"/>
      <c r="C20" s="106"/>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F20" s="114">
        <v>8</v>
      </c>
      <c r="AG20" s="114" t="s">
        <v>12</v>
      </c>
      <c r="AH20" s="117"/>
      <c r="AI20" s="117"/>
    </row>
    <row r="21" spans="1:35" s="87" customFormat="1">
      <c r="A21" s="104">
        <v>10</v>
      </c>
      <c r="B21" s="105"/>
      <c r="C21" s="106"/>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F21" s="113">
        <v>9</v>
      </c>
      <c r="AG21" s="113" t="s">
        <v>13</v>
      </c>
      <c r="AH21" s="117"/>
      <c r="AI21" s="117"/>
    </row>
    <row r="22" spans="1:35" s="87" customFormat="1">
      <c r="A22" s="104">
        <v>11</v>
      </c>
      <c r="B22" s="105"/>
      <c r="C22" s="106"/>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F22" s="115"/>
      <c r="AG22" s="115"/>
      <c r="AH22" s="117"/>
      <c r="AI22" s="117"/>
    </row>
    <row r="23" spans="1:35" s="87" customFormat="1">
      <c r="A23" s="104">
        <v>12</v>
      </c>
      <c r="B23" s="105"/>
      <c r="C23" s="106"/>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F23" s="115"/>
      <c r="AG23" s="115"/>
      <c r="AH23" s="117"/>
      <c r="AI23" s="117"/>
    </row>
    <row r="24" spans="1:35" s="87" customFormat="1">
      <c r="A24" s="104">
        <v>13</v>
      </c>
      <c r="B24" s="105"/>
      <c r="C24" s="106"/>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F24" s="115"/>
      <c r="AG24" s="115"/>
    </row>
    <row r="25" spans="1:35" s="87" customFormat="1">
      <c r="A25" s="104">
        <v>14</v>
      </c>
      <c r="B25" s="105"/>
      <c r="C25" s="106"/>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F25" s="115"/>
      <c r="AG25" s="115"/>
    </row>
    <row r="26" spans="1:35" s="87" customFormat="1">
      <c r="A26" s="104">
        <v>15</v>
      </c>
      <c r="B26" s="105"/>
      <c r="C26" s="106"/>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F26" s="115"/>
      <c r="AG26" s="115"/>
    </row>
    <row r="27" spans="1:35" s="87" customFormat="1">
      <c r="A27" s="104">
        <v>16</v>
      </c>
      <c r="B27" s="105"/>
      <c r="C27" s="106"/>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F27" s="115"/>
      <c r="AG27" s="115"/>
    </row>
    <row r="28" spans="1:35" s="87" customFormat="1">
      <c r="A28" s="104">
        <v>17</v>
      </c>
      <c r="B28" s="105"/>
      <c r="C28" s="106"/>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F28" s="115"/>
      <c r="AG28" s="115"/>
    </row>
    <row r="29" spans="1:35" s="87" customFormat="1">
      <c r="A29" s="104">
        <v>18</v>
      </c>
      <c r="B29" s="105"/>
      <c r="C29" s="106"/>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F29" s="115"/>
      <c r="AG29" s="115"/>
    </row>
    <row r="30" spans="1:35" s="87" customFormat="1">
      <c r="A30" s="104">
        <v>19</v>
      </c>
      <c r="B30" s="105"/>
      <c r="C30" s="106"/>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F30" s="115"/>
      <c r="AG30" s="115"/>
    </row>
    <row r="31" spans="1:35" s="87" customFormat="1">
      <c r="A31" s="104">
        <v>20</v>
      </c>
      <c r="B31" s="105"/>
      <c r="C31" s="106"/>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F31" s="115"/>
      <c r="AG31" s="115"/>
    </row>
    <row r="32" spans="1:35" s="87" customFormat="1">
      <c r="A32" s="104">
        <v>21</v>
      </c>
      <c r="B32" s="105"/>
      <c r="C32" s="106"/>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F32" s="115"/>
      <c r="AG32" s="115"/>
    </row>
    <row r="33" spans="1:33" s="87" customFormat="1">
      <c r="A33" s="104">
        <v>22</v>
      </c>
      <c r="B33" s="105"/>
      <c r="C33" s="106"/>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F33" s="115"/>
      <c r="AG33" s="115"/>
    </row>
    <row r="34" spans="1:33" s="87" customFormat="1">
      <c r="A34" s="104">
        <v>23</v>
      </c>
      <c r="B34" s="105"/>
      <c r="C34" s="106"/>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F34" s="115"/>
      <c r="AG34" s="115"/>
    </row>
    <row r="35" spans="1:33" s="87" customFormat="1">
      <c r="A35" s="104">
        <v>24</v>
      </c>
      <c r="B35" s="105"/>
      <c r="C35" s="106"/>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F35" s="115"/>
      <c r="AG35" s="115"/>
    </row>
    <row r="36" spans="1:33" s="87" customFormat="1">
      <c r="A36" s="104">
        <v>25</v>
      </c>
      <c r="B36" s="105"/>
      <c r="C36" s="106"/>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F36" s="115"/>
      <c r="AG36" s="115"/>
    </row>
    <row r="37" spans="1:33" s="87" customFormat="1">
      <c r="A37" s="104">
        <v>26</v>
      </c>
      <c r="B37" s="138"/>
      <c r="C37" s="106"/>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F37" s="115"/>
      <c r="AG37" s="115"/>
    </row>
    <row r="38" spans="1:33" s="87" customFormat="1">
      <c r="A38" s="104">
        <v>27</v>
      </c>
      <c r="B38" s="105"/>
      <c r="C38" s="106"/>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F38" s="115"/>
      <c r="AG38" s="115"/>
    </row>
    <row r="39" spans="1:33" s="87" customFormat="1">
      <c r="A39" s="104">
        <v>28</v>
      </c>
      <c r="B39" s="105"/>
      <c r="C39" s="106"/>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F39" s="115"/>
      <c r="AG39" s="115"/>
    </row>
    <row r="40" spans="1:33" s="87" customFormat="1">
      <c r="A40" s="104">
        <v>29</v>
      </c>
      <c r="B40" s="105"/>
      <c r="C40" s="106"/>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F40" s="115"/>
      <c r="AG40" s="115"/>
    </row>
    <row r="41" spans="1:33" s="87" customFormat="1">
      <c r="A41" s="104">
        <v>30</v>
      </c>
      <c r="B41" s="105"/>
      <c r="C41" s="106"/>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F41" s="115"/>
      <c r="AG41" s="115"/>
    </row>
    <row r="42" spans="1:33" s="87" customFormat="1">
      <c r="A42" s="104">
        <v>31</v>
      </c>
      <c r="B42" s="105"/>
      <c r="C42" s="106"/>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F42" s="115"/>
      <c r="AG42" s="115"/>
    </row>
    <row r="43" spans="1:33" s="87" customFormat="1">
      <c r="A43" s="104">
        <v>32</v>
      </c>
      <c r="B43" s="105"/>
      <c r="C43" s="106"/>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F43" s="115"/>
      <c r="AG43" s="115"/>
    </row>
    <row r="44" spans="1:33" s="87" customFormat="1">
      <c r="A44" s="104">
        <v>33</v>
      </c>
      <c r="B44" s="105"/>
      <c r="C44" s="106"/>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F44" s="115"/>
      <c r="AG44" s="115"/>
    </row>
    <row r="45" spans="1:33" s="87" customFormat="1">
      <c r="A45" s="104">
        <v>34</v>
      </c>
      <c r="B45" s="105"/>
      <c r="C45" s="106"/>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F45" s="115"/>
      <c r="AG45" s="115"/>
    </row>
    <row r="46" spans="1:33" s="87" customFormat="1">
      <c r="A46" s="104">
        <v>35</v>
      </c>
      <c r="B46" s="105"/>
      <c r="C46" s="106"/>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F46" s="115"/>
      <c r="AG46" s="115"/>
    </row>
    <row r="47" spans="1:33" s="87" customFormat="1">
      <c r="A47" s="104">
        <v>36</v>
      </c>
      <c r="B47" s="105"/>
      <c r="C47" s="106"/>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F47" s="115"/>
      <c r="AG47" s="115"/>
    </row>
    <row r="48" spans="1:33" s="87" customFormat="1">
      <c r="A48" s="104">
        <v>37</v>
      </c>
      <c r="B48" s="105"/>
      <c r="C48" s="106"/>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F48" s="115"/>
      <c r="AG48" s="115"/>
    </row>
    <row r="49" spans="1:33" s="87" customFormat="1">
      <c r="A49" s="104">
        <v>38</v>
      </c>
      <c r="B49" s="105"/>
      <c r="C49" s="106"/>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F49" s="115"/>
      <c r="AG49" s="115"/>
    </row>
    <row r="50" spans="1:33" s="87" customFormat="1">
      <c r="A50" s="104">
        <v>39</v>
      </c>
      <c r="B50" s="105"/>
      <c r="C50" s="106"/>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F50" s="115"/>
      <c r="AG50" s="115"/>
    </row>
    <row r="51" spans="1:33" s="87" customFormat="1">
      <c r="A51" s="104">
        <v>40</v>
      </c>
      <c r="B51" s="105"/>
      <c r="C51" s="106"/>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F51" s="115"/>
      <c r="AG51" s="115"/>
    </row>
    <row r="52" spans="1:33" s="87" customFormat="1">
      <c r="A52" s="104">
        <v>41</v>
      </c>
      <c r="B52" s="105"/>
      <c r="C52" s="106"/>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F52" s="115"/>
      <c r="AG52" s="115"/>
    </row>
    <row r="53" spans="1:33" s="87" customFormat="1">
      <c r="A53" s="104">
        <v>42</v>
      </c>
      <c r="B53" s="105"/>
      <c r="C53" s="106"/>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F53" s="115"/>
      <c r="AG53" s="115"/>
    </row>
    <row r="54" spans="1:33" s="87" customFormat="1">
      <c r="A54" s="104">
        <v>43</v>
      </c>
      <c r="B54" s="105"/>
      <c r="C54" s="106"/>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F54" s="115"/>
      <c r="AG54" s="115"/>
    </row>
    <row r="55" spans="1:33" s="87" customFormat="1">
      <c r="A55" s="104">
        <v>44</v>
      </c>
      <c r="B55" s="105"/>
      <c r="C55" s="106"/>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F55" s="115"/>
      <c r="AG55" s="115"/>
    </row>
    <row r="56" spans="1:33" s="87" customFormat="1">
      <c r="A56" s="104">
        <v>45</v>
      </c>
      <c r="B56" s="105"/>
      <c r="C56" s="106"/>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F56" s="115"/>
      <c r="AG56" s="115"/>
    </row>
    <row r="57" spans="1:33" s="87" customFormat="1">
      <c r="A57" s="104">
        <v>46</v>
      </c>
      <c r="B57" s="105"/>
      <c r="C57" s="106"/>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F57" s="115"/>
      <c r="AG57" s="115"/>
    </row>
    <row r="58" spans="1:33" s="87" customFormat="1">
      <c r="A58" s="104">
        <v>47</v>
      </c>
      <c r="B58" s="105"/>
      <c r="C58" s="106"/>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F58" s="115"/>
      <c r="AG58" s="115"/>
    </row>
    <row r="59" spans="1:33" s="87" customFormat="1">
      <c r="A59" s="104">
        <v>48</v>
      </c>
      <c r="B59" s="105"/>
      <c r="C59" s="106"/>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F59" s="115"/>
      <c r="AG59" s="115"/>
    </row>
    <row r="60" spans="1:33" s="87" customFormat="1">
      <c r="A60" s="104">
        <v>49</v>
      </c>
      <c r="B60" s="105"/>
      <c r="C60" s="106"/>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16"/>
      <c r="AF60" s="117"/>
      <c r="AG60" s="117"/>
    </row>
    <row r="61" spans="1:33" s="87" customFormat="1">
      <c r="A61" s="104">
        <v>50</v>
      </c>
      <c r="B61" s="105"/>
      <c r="C61" s="106"/>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F61" s="117"/>
      <c r="AG61" s="117"/>
    </row>
    <row r="62" spans="1:33" s="87" customFormat="1">
      <c r="A62" s="104">
        <v>51</v>
      </c>
      <c r="B62" s="105"/>
      <c r="C62" s="106"/>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F62" s="117"/>
      <c r="AG62" s="117"/>
    </row>
    <row r="63" spans="1:33" s="87" customFormat="1">
      <c r="A63" s="104">
        <v>52</v>
      </c>
      <c r="B63" s="105"/>
      <c r="C63" s="106"/>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F63" s="117"/>
      <c r="AG63" s="117"/>
    </row>
    <row r="64" spans="1:33" s="87" customFormat="1">
      <c r="A64" s="104">
        <v>53</v>
      </c>
      <c r="B64" s="105"/>
      <c r="C64" s="106"/>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F64" s="117"/>
      <c r="AG64" s="117"/>
    </row>
    <row r="65" spans="1:33" s="87" customFormat="1">
      <c r="A65" s="104">
        <v>54</v>
      </c>
      <c r="B65" s="105"/>
      <c r="C65" s="106"/>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F65" s="117"/>
      <c r="AG65" s="117"/>
    </row>
    <row r="66" spans="1:33">
      <c r="A66" s="118"/>
      <c r="B66" s="119"/>
      <c r="C66" s="119"/>
      <c r="D66" s="120"/>
      <c r="E66" s="119"/>
      <c r="F66" s="193"/>
      <c r="G66" s="193"/>
      <c r="H66" s="193"/>
      <c r="I66" s="193"/>
      <c r="J66" s="193"/>
      <c r="K66" s="193"/>
      <c r="L66" s="193"/>
      <c r="M66" s="193"/>
      <c r="N66" s="193"/>
      <c r="O66" s="193"/>
      <c r="P66" s="193"/>
      <c r="Q66" s="193"/>
      <c r="R66" s="193"/>
      <c r="S66" s="193"/>
      <c r="T66" s="119"/>
      <c r="U66" s="119"/>
      <c r="V66" s="119"/>
      <c r="W66" s="119"/>
      <c r="X66" s="119"/>
      <c r="Y66" s="119"/>
      <c r="Z66" s="119"/>
      <c r="AA66" s="119"/>
      <c r="AB66" s="119"/>
      <c r="AC66" s="119"/>
      <c r="AD66" s="132"/>
      <c r="AF66" s="133"/>
      <c r="AG66" s="133"/>
    </row>
    <row r="67" spans="1:33" ht="15.95" customHeight="1">
      <c r="A67" s="121"/>
      <c r="B67" s="122"/>
      <c r="C67" s="122"/>
      <c r="D67" s="123"/>
      <c r="E67" s="122"/>
      <c r="F67" s="194"/>
      <c r="G67" s="194"/>
      <c r="H67" s="194"/>
      <c r="I67" s="194"/>
      <c r="J67" s="194"/>
      <c r="K67" s="194"/>
      <c r="L67" s="194"/>
      <c r="M67" s="194"/>
      <c r="N67" s="194"/>
      <c r="O67" s="194"/>
      <c r="P67" s="194"/>
      <c r="Q67" s="194"/>
      <c r="R67" s="194"/>
      <c r="S67" s="194"/>
      <c r="T67" s="122"/>
      <c r="U67" s="122"/>
      <c r="V67" s="122"/>
      <c r="W67" s="122"/>
      <c r="X67" s="122"/>
      <c r="Y67" s="122"/>
      <c r="Z67" s="122"/>
      <c r="AA67" s="122"/>
      <c r="AB67" s="122"/>
      <c r="AC67" s="122"/>
      <c r="AD67" s="134"/>
      <c r="AF67" s="133"/>
      <c r="AG67" s="133"/>
    </row>
    <row r="68" spans="1:33" ht="15.95" customHeight="1">
      <c r="A68" s="121"/>
      <c r="B68" s="122"/>
      <c r="C68" s="122"/>
      <c r="D68" s="123"/>
      <c r="E68" s="122"/>
      <c r="F68" s="194"/>
      <c r="G68" s="194"/>
      <c r="H68" s="194"/>
      <c r="I68" s="194"/>
      <c r="J68" s="194"/>
      <c r="K68" s="194"/>
      <c r="L68" s="194"/>
      <c r="M68" s="194"/>
      <c r="N68" s="194"/>
      <c r="O68" s="194"/>
      <c r="P68" s="194"/>
      <c r="Q68" s="194"/>
      <c r="R68" s="194"/>
      <c r="S68" s="194"/>
      <c r="T68" s="122"/>
      <c r="U68" s="122"/>
      <c r="V68" s="122"/>
      <c r="W68" s="122"/>
      <c r="X68" s="122"/>
      <c r="Y68" s="122"/>
      <c r="Z68" s="122"/>
      <c r="AA68" s="122"/>
      <c r="AB68" s="122"/>
      <c r="AC68" s="122"/>
      <c r="AD68" s="134"/>
      <c r="AF68" s="133"/>
      <c r="AG68" s="133"/>
    </row>
    <row r="69" spans="1:33" ht="15.95" customHeight="1">
      <c r="A69" s="125"/>
      <c r="B69" s="122" t="s">
        <v>14</v>
      </c>
      <c r="C69" s="122"/>
      <c r="D69" s="123"/>
      <c r="E69" s="122"/>
      <c r="F69" s="194"/>
      <c r="G69" s="194"/>
      <c r="H69" s="194"/>
      <c r="I69" s="194"/>
      <c r="J69" s="194"/>
      <c r="K69" s="194"/>
      <c r="L69" s="194"/>
      <c r="M69" s="194"/>
      <c r="N69" s="194"/>
      <c r="O69" s="194"/>
      <c r="P69" s="194"/>
      <c r="Q69" s="194"/>
      <c r="R69" s="194"/>
      <c r="S69" s="194"/>
      <c r="T69" s="122"/>
      <c r="U69" s="122"/>
      <c r="V69" s="122"/>
      <c r="W69" s="122"/>
      <c r="X69" s="122"/>
      <c r="Y69" s="122"/>
      <c r="Z69" s="122"/>
      <c r="AA69" s="122"/>
      <c r="AB69" s="122"/>
      <c r="AC69" s="122"/>
      <c r="AD69" s="134"/>
      <c r="AF69" s="133"/>
      <c r="AG69" s="133"/>
    </row>
    <row r="70" spans="1:33">
      <c r="A70" s="125"/>
      <c r="B70" s="126" t="s">
        <v>42</v>
      </c>
      <c r="C70" s="126"/>
      <c r="D70" s="127"/>
      <c r="E70" s="126"/>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34"/>
      <c r="AF70" s="133"/>
      <c r="AG70" s="133"/>
    </row>
    <row r="71" spans="1:33">
      <c r="A71" s="125"/>
      <c r="B71" s="126" t="s">
        <v>41</v>
      </c>
      <c r="C71" s="126"/>
      <c r="D71" s="127"/>
      <c r="E71" s="126"/>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34"/>
      <c r="AF71" s="133"/>
      <c r="AG71" s="133"/>
    </row>
    <row r="72" spans="1:33">
      <c r="A72" s="125"/>
      <c r="B72" s="155" t="str">
        <f>$D$1</f>
        <v>SK SUNGAI SIPUT</v>
      </c>
      <c r="C72" s="128"/>
      <c r="D72" s="124"/>
      <c r="E72" s="128"/>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34"/>
      <c r="AF72" s="133"/>
      <c r="AG72" s="133"/>
    </row>
    <row r="73" spans="1:33">
      <c r="A73" s="121"/>
      <c r="B73" s="122"/>
      <c r="C73" s="122"/>
      <c r="D73" s="123"/>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34"/>
      <c r="AF73" s="133"/>
      <c r="AG73" s="133"/>
    </row>
    <row r="74" spans="1:33">
      <c r="A74" s="121"/>
      <c r="B74" s="122"/>
      <c r="C74" s="122"/>
      <c r="D74" s="123"/>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34"/>
      <c r="AF74" s="133"/>
      <c r="AG74" s="133"/>
    </row>
    <row r="75" spans="1:33">
      <c r="A75" s="121"/>
      <c r="B75" s="122"/>
      <c r="C75" s="122"/>
      <c r="D75" s="123"/>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34"/>
      <c r="AF75" s="133"/>
      <c r="AG75" s="133"/>
    </row>
    <row r="76" spans="1:33">
      <c r="A76" s="121"/>
      <c r="B76" s="122"/>
      <c r="C76" s="122"/>
      <c r="D76" s="123"/>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34"/>
      <c r="AF76" s="133"/>
      <c r="AG76" s="133"/>
    </row>
    <row r="77" spans="1:33">
      <c r="A77" s="129"/>
      <c r="B77" s="130"/>
      <c r="C77" s="130"/>
      <c r="D77" s="131"/>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5"/>
      <c r="AF77" s="133"/>
      <c r="AG77" s="133"/>
    </row>
    <row r="78" spans="1:33">
      <c r="AF78" s="133"/>
      <c r="AG78" s="133"/>
    </row>
    <row r="79" spans="1:33">
      <c r="AF79" s="133"/>
      <c r="AG79" s="133"/>
    </row>
    <row r="80" spans="1:33">
      <c r="AF80" s="133"/>
      <c r="AG80" s="133"/>
    </row>
    <row r="81" spans="32:33">
      <c r="AF81" s="133"/>
      <c r="AG81" s="133"/>
    </row>
    <row r="82" spans="32:33">
      <c r="AF82" s="133"/>
      <c r="AG82" s="133"/>
    </row>
    <row r="83" spans="32:33">
      <c r="AF83" s="133"/>
      <c r="AG83" s="133"/>
    </row>
    <row r="84" spans="32:33">
      <c r="AF84" s="133"/>
      <c r="AG84" s="133"/>
    </row>
    <row r="85" spans="32:33">
      <c r="AF85" s="133"/>
      <c r="AG85" s="133"/>
    </row>
    <row r="86" spans="32:33">
      <c r="AF86" s="133"/>
      <c r="AG86" s="133"/>
    </row>
    <row r="87" spans="32:33">
      <c r="AF87" s="133"/>
      <c r="AG87" s="133"/>
    </row>
    <row r="88" spans="32:33">
      <c r="AF88" s="133"/>
      <c r="AG88" s="133"/>
    </row>
    <row r="89" spans="32:33">
      <c r="AF89" s="133"/>
      <c r="AG89" s="133"/>
    </row>
    <row r="90" spans="32:33">
      <c r="AF90" s="133"/>
      <c r="AG90" s="133"/>
    </row>
    <row r="91" spans="32:33">
      <c r="AF91" s="133"/>
      <c r="AG91" s="133"/>
    </row>
    <row r="92" spans="32:33">
      <c r="AF92" s="133"/>
      <c r="AG92" s="133"/>
    </row>
    <row r="93" spans="32:33">
      <c r="AF93" s="133"/>
      <c r="AG93" s="133"/>
    </row>
    <row r="94" spans="32:33">
      <c r="AF94" s="133"/>
      <c r="AG94" s="133"/>
    </row>
    <row r="95" spans="32:33">
      <c r="AF95" s="133"/>
      <c r="AG95" s="133"/>
    </row>
    <row r="96" spans="32:33">
      <c r="AF96" s="133"/>
      <c r="AG96" s="133"/>
    </row>
    <row r="97" spans="32:33">
      <c r="AF97" s="133"/>
      <c r="AG97" s="133"/>
    </row>
    <row r="98" spans="32:33">
      <c r="AF98" s="133"/>
      <c r="AG98" s="133"/>
    </row>
    <row r="99" spans="32:33">
      <c r="AF99" s="133"/>
      <c r="AG99" s="133"/>
    </row>
    <row r="100" spans="32:33">
      <c r="AF100" s="133"/>
      <c r="AG100" s="133"/>
    </row>
    <row r="101" spans="32:33">
      <c r="AF101" s="133"/>
      <c r="AG101" s="133"/>
    </row>
    <row r="102" spans="32:33">
      <c r="AF102" s="133"/>
      <c r="AG102" s="133"/>
    </row>
    <row r="103" spans="32:33">
      <c r="AF103" s="133"/>
      <c r="AG103" s="133"/>
    </row>
    <row r="104" spans="32:33">
      <c r="AF104" s="133"/>
      <c r="AG104" s="133"/>
    </row>
    <row r="105" spans="32:33"/>
    <row r="106" spans="32:33"/>
    <row r="107" spans="32:33"/>
    <row r="108" spans="32:33"/>
    <row r="109" spans="32:33"/>
    <row r="110" spans="32:33"/>
    <row r="111" spans="32:33"/>
    <row r="112" spans="32:33"/>
    <row r="113"/>
    <row r="114"/>
    <row r="115"/>
    <row r="116"/>
    <row r="117"/>
    <row r="118"/>
    <row r="119"/>
    <row r="120"/>
    <row r="121"/>
    <row r="122"/>
    <row r="123"/>
    <row r="124"/>
    <row r="125"/>
    <row r="126"/>
    <row r="127"/>
    <row r="128"/>
    <row r="129"/>
    <row r="130"/>
    <row r="131"/>
    <row r="132"/>
    <row r="133"/>
    <row r="134"/>
    <row r="135"/>
  </sheetData>
  <mergeCells count="10">
    <mergeCell ref="F69:S69"/>
    <mergeCell ref="A9:A11"/>
    <mergeCell ref="B9:B11"/>
    <mergeCell ref="C9:C11"/>
    <mergeCell ref="D9:D11"/>
    <mergeCell ref="AD9:AD11"/>
    <mergeCell ref="E9:G10"/>
    <mergeCell ref="F66:S66"/>
    <mergeCell ref="F67:S67"/>
    <mergeCell ref="F68:S68"/>
  </mergeCells>
  <dataValidations count="1">
    <dataValidation type="whole" allowBlank="1" showErrorMessage="1" errorTitle="TAHAP PENGUASAAN" error="SILA ISIKAN TAHAP PENGUASAAN YANG BETUL!" sqref="E12:AD65">
      <formula1>1</formula1>
      <formula2>6</formula2>
    </dataValidation>
  </dataValidations>
  <printOptions horizontalCentered="1"/>
  <pageMargins left="0.23622047244094491" right="0.23622047244094491" top="0.74803149606299213" bottom="0.74803149606299213" header="0.31496062992125984" footer="0.31496062992125984"/>
  <pageSetup paperSize="9" scale="50" fitToHeight="0" orientation="portrait" blackAndWhite="1"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5</xdr:col>
                    <xdr:colOff>1257300</xdr:colOff>
                    <xdr:row>5</xdr:row>
                    <xdr:rowOff>9525</xdr:rowOff>
                  </from>
                  <to>
                    <xdr:col>6</xdr:col>
                    <xdr:colOff>85725</xdr:colOff>
                    <xdr:row>5</xdr:row>
                    <xdr:rowOff>219075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5</xdr:col>
                    <xdr:colOff>1257300</xdr:colOff>
                    <xdr:row>5</xdr:row>
                    <xdr:rowOff>228600</xdr:rowOff>
                  </from>
                  <to>
                    <xdr:col>6</xdr:col>
                    <xdr:colOff>76200</xdr:colOff>
                    <xdr:row>6</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L87"/>
  <sheetViews>
    <sheetView showGridLines="0" topLeftCell="A16" zoomScaleNormal="100" zoomScaleSheetLayoutView="100" workbookViewId="0">
      <selection activeCell="F21" sqref="F21"/>
    </sheetView>
  </sheetViews>
  <sheetFormatPr defaultRowHeight="16.5" zeroHeight="1"/>
  <cols>
    <col min="1" max="1" width="3.7109375" style="1" customWidth="1"/>
    <col min="2" max="3" width="8.28515625" style="43" customWidth="1"/>
    <col min="4" max="4" width="20.28515625" style="43" customWidth="1"/>
    <col min="5" max="5" width="13.7109375" style="43" customWidth="1"/>
    <col min="6" max="6" width="94.7109375" style="43" customWidth="1"/>
    <col min="7" max="7" width="5.7109375" style="45" customWidth="1"/>
    <col min="8" max="8" width="3" style="46" hidden="1" customWidth="1"/>
    <col min="9" max="9" width="30.28515625" style="1" hidden="1" customWidth="1"/>
    <col min="10" max="10" width="32.140625" style="1" hidden="1" customWidth="1"/>
    <col min="11" max="11" width="2" style="1" hidden="1" customWidth="1"/>
    <col min="12" max="12" width="12.5703125" style="1" hidden="1" customWidth="1"/>
    <col min="13" max="13" width="5.85546875" style="1" customWidth="1"/>
    <col min="14" max="14" width="9.140625" style="1" bestFit="1"/>
    <col min="15" max="16384" width="9.140625" style="1"/>
  </cols>
  <sheetData>
    <row r="1" spans="1:11" s="42" customFormat="1" ht="21" customHeight="1">
      <c r="A1" s="47"/>
      <c r="B1" s="200" t="str">
        <f>'REKOD PRESTASI MURID'!$D$1</f>
        <v>SK SUNGAI SIPUT</v>
      </c>
      <c r="C1" s="200"/>
      <c r="D1" s="200"/>
      <c r="E1" s="200"/>
      <c r="F1" s="200"/>
      <c r="G1" s="47"/>
      <c r="H1" s="46"/>
    </row>
    <row r="2" spans="1:11" s="42" customFormat="1" ht="21" customHeight="1">
      <c r="A2" s="47"/>
      <c r="B2" s="200" t="str">
        <f>'REKOD PRESTASI MURID'!$D$2</f>
        <v xml:space="preserve">KLANG, </v>
      </c>
      <c r="C2" s="200"/>
      <c r="D2" s="200"/>
      <c r="E2" s="200"/>
      <c r="F2" s="200"/>
      <c r="G2" s="47"/>
      <c r="H2" s="46"/>
    </row>
    <row r="3" spans="1:11" s="42" customFormat="1" ht="21" customHeight="1">
      <c r="A3" s="47"/>
      <c r="B3" s="200" t="str">
        <f>'REKOD PRESTASI MURID'!$D$3</f>
        <v>SELANGOR</v>
      </c>
      <c r="C3" s="200"/>
      <c r="D3" s="200"/>
      <c r="E3" s="200"/>
      <c r="F3" s="200"/>
      <c r="G3" s="47"/>
      <c r="H3" s="46"/>
    </row>
    <row r="4" spans="1:11" s="42" customFormat="1" ht="21" customHeight="1">
      <c r="A4" s="48"/>
      <c r="B4" s="201">
        <f>'REKOD PRESTASI MURID'!$D$4</f>
        <v>44106</v>
      </c>
      <c r="C4" s="201"/>
      <c r="D4" s="201"/>
      <c r="E4" s="201"/>
      <c r="F4" s="201"/>
      <c r="G4" s="48"/>
      <c r="H4" s="202" t="s">
        <v>15</v>
      </c>
      <c r="I4" s="202"/>
      <c r="J4" s="202"/>
    </row>
    <row r="5" spans="1:11">
      <c r="A5" s="7"/>
      <c r="B5" s="7"/>
      <c r="C5" s="7"/>
      <c r="D5" s="7"/>
      <c r="E5" s="7"/>
      <c r="F5" s="7"/>
      <c r="G5" s="7"/>
      <c r="H5" s="49"/>
      <c r="I5" s="82"/>
      <c r="J5" s="82"/>
    </row>
    <row r="6" spans="1:11" ht="18.75">
      <c r="A6" s="7"/>
      <c r="B6" s="50" t="str">
        <f>'REKOD PRESTASI MURID'!$A$7</f>
        <v>KESUSASTERAAN INGGERIS</v>
      </c>
      <c r="C6" s="7"/>
      <c r="D6" s="7"/>
      <c r="E6" s="7"/>
      <c r="F6" s="7"/>
      <c r="G6" s="7"/>
      <c r="H6" s="49"/>
      <c r="I6" s="83">
        <v>1</v>
      </c>
      <c r="J6" s="82"/>
    </row>
    <row r="7" spans="1:11">
      <c r="A7" s="7"/>
      <c r="B7" s="7"/>
      <c r="C7" s="7"/>
      <c r="D7" s="7"/>
      <c r="E7" s="7"/>
      <c r="F7" s="7"/>
      <c r="G7" s="7"/>
      <c r="H7" s="51">
        <v>1</v>
      </c>
      <c r="I7" s="51" t="str">
        <f>'REKOD PRESTASI MURID'!B12</f>
        <v>AHMAD BIN SULAIMAN</v>
      </c>
      <c r="J7" s="51" t="str">
        <f t="shared" ref="J7:J22" si="0">IF(I7=0,"",H7&amp;"  "&amp;I7)</f>
        <v>1  AHMAD BIN SULAIMAN</v>
      </c>
      <c r="K7" s="1">
        <f>'REKOD PRESTASI MURID'!AI12</f>
        <v>2</v>
      </c>
    </row>
    <row r="8" spans="1:11">
      <c r="A8" s="7"/>
      <c r="B8" s="203" t="s">
        <v>16</v>
      </c>
      <c r="C8" s="204"/>
      <c r="D8" s="52" t="str">
        <f>VLOOKUP($I$6,H7:J47,2)</f>
        <v>AHMAD BIN SULAIMAN</v>
      </c>
      <c r="E8" s="53"/>
      <c r="F8" s="18"/>
      <c r="G8" s="7"/>
      <c r="H8" s="51">
        <v>2</v>
      </c>
      <c r="I8" s="51" t="str">
        <f>'REKOD PRESTASI MURID'!B13</f>
        <v>SITI ROKIAH BINTI ALI</v>
      </c>
      <c r="J8" s="51" t="str">
        <f t="shared" si="0"/>
        <v>2  SITI ROKIAH BINTI ALI</v>
      </c>
      <c r="K8" s="1" t="str">
        <f>'REKOD PRESTASI MURID'!G6</f>
        <v>Pentaksiran Pertengahan Tahun</v>
      </c>
    </row>
    <row r="9" spans="1:11">
      <c r="A9" s="7"/>
      <c r="B9" s="206" t="s">
        <v>17</v>
      </c>
      <c r="C9" s="207"/>
      <c r="D9" s="56">
        <f>VLOOKUP($I$6,'REKOD PRESTASI MURID'!$A$12:$D$65,3)</f>
        <v>123356789413</v>
      </c>
      <c r="E9" s="57"/>
      <c r="F9" s="18"/>
      <c r="G9" s="7"/>
      <c r="H9" s="51">
        <v>3</v>
      </c>
      <c r="I9" s="51" t="str">
        <f>'REKOD PRESTASI MURID'!B14</f>
        <v>MOHD RAMLI BIN SHUKRI</v>
      </c>
      <c r="J9" s="51" t="str">
        <f t="shared" si="0"/>
        <v>3  MOHD RAMLI BIN SHUKRI</v>
      </c>
      <c r="K9" s="1" t="str">
        <f>'REKOD PRESTASI MURID'!G7</f>
        <v>Pentaksiran Akhir tahun</v>
      </c>
    </row>
    <row r="10" spans="1:11">
      <c r="A10" s="7"/>
      <c r="B10" s="206" t="s">
        <v>18</v>
      </c>
      <c r="C10" s="207"/>
      <c r="D10" s="58" t="str">
        <f>VLOOKUP($I$6,'REKOD PRESTASI MURID'!$A$12:$D$65,4)</f>
        <v>L</v>
      </c>
      <c r="E10" s="59"/>
      <c r="F10" s="18"/>
      <c r="G10" s="7"/>
      <c r="H10" s="51">
        <v>4</v>
      </c>
      <c r="I10" s="51" t="str">
        <f>'REKOD PRESTASI MURID'!B15</f>
        <v>NORAINI BINTI KASIM</v>
      </c>
      <c r="J10" s="51" t="str">
        <f t="shared" si="0"/>
        <v>4  NORAINI BINTI KASIM</v>
      </c>
    </row>
    <row r="11" spans="1:11">
      <c r="A11" s="7"/>
      <c r="B11" s="206" t="s">
        <v>19</v>
      </c>
      <c r="C11" s="207"/>
      <c r="D11" s="58" t="str">
        <f>'REKOD PRESTASI MURID'!D7</f>
        <v>TINGKATAN 4</v>
      </c>
      <c r="E11" s="59"/>
      <c r="F11" s="18"/>
      <c r="G11" s="7"/>
      <c r="H11" s="51">
        <v>5</v>
      </c>
      <c r="I11" s="51" t="str">
        <f>'REKOD PRESTASI MURID'!B16</f>
        <v>ALIAS BIN OMAR</v>
      </c>
      <c r="J11" s="51" t="str">
        <f t="shared" si="0"/>
        <v>5  ALIAS BIN OMAR</v>
      </c>
    </row>
    <row r="12" spans="1:11">
      <c r="A12" s="7"/>
      <c r="B12" s="54" t="s">
        <v>20</v>
      </c>
      <c r="C12" s="55"/>
      <c r="D12" s="58" t="str">
        <f>'REKOD PRESTASI MURID'!$D$6</f>
        <v>PN. SUZILA MOHAMED</v>
      </c>
      <c r="E12" s="59"/>
      <c r="F12" s="18"/>
      <c r="G12" s="7"/>
      <c r="H12" s="51">
        <v>6</v>
      </c>
      <c r="I12" s="51" t="str">
        <f>'REKOD PRESTASI MURID'!B17</f>
        <v>ABDUL HAKIM BIN KAMARUZAMAN</v>
      </c>
      <c r="J12" s="51" t="str">
        <f t="shared" si="0"/>
        <v>6  ABDUL HAKIM BIN KAMARUZAMAN</v>
      </c>
      <c r="K12" s="80"/>
    </row>
    <row r="13" spans="1:11">
      <c r="A13" s="7"/>
      <c r="B13" s="208" t="s">
        <v>21</v>
      </c>
      <c r="C13" s="209"/>
      <c r="D13" s="140">
        <f>B4</f>
        <v>44106</v>
      </c>
      <c r="E13" s="60"/>
      <c r="F13" s="18"/>
      <c r="G13" s="7"/>
      <c r="H13" s="51">
        <v>7</v>
      </c>
      <c r="I13" s="51">
        <f>'REKOD PRESTASI MURID'!B18</f>
        <v>0</v>
      </c>
      <c r="J13" s="51" t="str">
        <f t="shared" si="0"/>
        <v/>
      </c>
    </row>
    <row r="14" spans="1:11">
      <c r="A14" s="7"/>
      <c r="B14" s="18"/>
      <c r="C14" s="18"/>
      <c r="D14" s="18"/>
      <c r="E14" s="61"/>
      <c r="F14" s="18"/>
      <c r="G14" s="7"/>
      <c r="H14" s="51">
        <v>8</v>
      </c>
      <c r="I14" s="51">
        <f>'REKOD PRESTASI MURID'!B19</f>
        <v>0</v>
      </c>
      <c r="J14" s="51" t="str">
        <f t="shared" si="0"/>
        <v/>
      </c>
    </row>
    <row r="15" spans="1:11" ht="22.5" customHeight="1">
      <c r="A15" s="7"/>
      <c r="B15" s="219" t="s">
        <v>22</v>
      </c>
      <c r="C15" s="219"/>
      <c r="D15" s="219"/>
      <c r="E15" s="212">
        <f>IF(K7=1,"",VLOOKUP($I$6,'REKOD PRESTASI MURID'!$A$12:$AD$65,30))</f>
        <v>4</v>
      </c>
      <c r="F15" s="217" t="str">
        <f>UPPER(IF(K7=1,K8,K9))</f>
        <v>PENTAKSIRAN AKHIR TAHUN</v>
      </c>
      <c r="G15" s="7"/>
      <c r="H15" s="51">
        <v>9</v>
      </c>
      <c r="I15" s="51">
        <f>'REKOD PRESTASI MURID'!B20</f>
        <v>0</v>
      </c>
      <c r="J15" s="51" t="str">
        <f t="shared" si="0"/>
        <v/>
      </c>
    </row>
    <row r="16" spans="1:11" ht="22.5" customHeight="1">
      <c r="A16" s="7"/>
      <c r="B16" s="220"/>
      <c r="C16" s="220"/>
      <c r="D16" s="220"/>
      <c r="E16" s="212"/>
      <c r="F16" s="218"/>
      <c r="G16" s="7"/>
      <c r="H16" s="51">
        <v>10</v>
      </c>
      <c r="I16" s="51">
        <f>'REKOD PRESTASI MURID'!B21</f>
        <v>0</v>
      </c>
      <c r="J16" s="51" t="str">
        <f t="shared" si="0"/>
        <v/>
      </c>
    </row>
    <row r="17" spans="1:10" ht="67.5" customHeight="1">
      <c r="A17" s="7"/>
      <c r="B17" s="210" t="s">
        <v>23</v>
      </c>
      <c r="C17" s="210"/>
      <c r="D17" s="211"/>
      <c r="E17" s="213" t="str">
        <f>IF(E15="","Tahap Penguasaan Keseluruhan hanya dilaporkan pada pentaksiran akhir tahun sahaja",VLOOKUP(E15,'DATA PERNYATAAN TAHAP PGUASAAN '!A197:B202,2))</f>
        <v>Pupils show adequate knowledge and understanding of the content and language of the texts. Pupils provide reasonably developed personal responses and produce works with sufficient creativity and originality.</v>
      </c>
      <c r="F17" s="214"/>
      <c r="G17" s="7"/>
      <c r="H17" s="51">
        <v>11</v>
      </c>
      <c r="I17" s="51">
        <f>'REKOD PRESTASI MURID'!B22</f>
        <v>0</v>
      </c>
      <c r="J17" s="51" t="str">
        <f t="shared" si="0"/>
        <v/>
      </c>
    </row>
    <row r="18" spans="1:10">
      <c r="A18" s="7"/>
      <c r="B18" s="6"/>
      <c r="C18" s="6"/>
      <c r="D18" s="6"/>
      <c r="E18" s="6"/>
      <c r="F18" s="6"/>
      <c r="G18" s="7"/>
      <c r="H18" s="51">
        <v>12</v>
      </c>
      <c r="I18" s="51">
        <f>'REKOD PRESTASI MURID'!B23</f>
        <v>0</v>
      </c>
      <c r="J18" s="51" t="str">
        <f t="shared" si="0"/>
        <v/>
      </c>
    </row>
    <row r="19" spans="1:10" ht="33">
      <c r="A19" s="7"/>
      <c r="B19" s="215" t="s">
        <v>4</v>
      </c>
      <c r="C19" s="215"/>
      <c r="D19" s="62" t="s">
        <v>24</v>
      </c>
      <c r="E19" s="63" t="s">
        <v>25</v>
      </c>
      <c r="F19" s="64" t="s">
        <v>26</v>
      </c>
      <c r="G19" s="7"/>
      <c r="H19" s="51">
        <v>13</v>
      </c>
      <c r="I19" s="51">
        <f>'REKOD PRESTASI MURID'!B24</f>
        <v>0</v>
      </c>
      <c r="J19" s="51" t="str">
        <f t="shared" si="0"/>
        <v/>
      </c>
    </row>
    <row r="20" spans="1:10" ht="99" customHeight="1">
      <c r="A20" s="7"/>
      <c r="B20" s="221" t="str">
        <f>B6</f>
        <v>KESUSASTERAAN INGGERIS</v>
      </c>
      <c r="C20" s="222"/>
      <c r="D20" s="65" t="str">
        <f>'REKOD PRESTASI MURID'!$E$11</f>
        <v>PROSE</v>
      </c>
      <c r="E20" s="66">
        <f>VLOOKUP($I$6,'REKOD PRESTASI MURID'!$A$12:$AD$65,5)</f>
        <v>3</v>
      </c>
      <c r="F20" s="67" t="str">
        <f>VLOOKUP(E20,'DATA PERNYATAAN TAHAP PGUASAAN '!A4:B9,2)</f>
        <v>• identify the significance of setting, plot development, themes, messages and universal issues in texts.
• describe the roles of characters.
• identify and explain the use of some literary devices.
• provide a relevant personal response with some reference to texts.
• produce creative works with limited textual evidence.</v>
      </c>
      <c r="G20" s="7"/>
      <c r="H20" s="51">
        <v>14</v>
      </c>
      <c r="I20" s="51">
        <f>'REKOD PRESTASI MURID'!B25</f>
        <v>0</v>
      </c>
      <c r="J20" s="51" t="str">
        <f t="shared" si="0"/>
        <v/>
      </c>
    </row>
    <row r="21" spans="1:10" ht="99" customHeight="1">
      <c r="A21" s="7"/>
      <c r="B21" s="223"/>
      <c r="C21" s="224"/>
      <c r="D21" s="65" t="str">
        <f>'REKOD PRESTASI MURID'!$F$11</f>
        <v>POETRY</v>
      </c>
      <c r="E21" s="66">
        <f>VLOOKUP($I$6,'REKOD PRESTASI MURID'!$A$12:$AD$65,6)</f>
        <v>4</v>
      </c>
      <c r="F21" s="67" t="str">
        <f>VLOOKUP(E21,'DATA PERNYATAAN TAHAP PGUASAAN '!A12:B17,2)</f>
        <v>• show good understanding in interpreting and analysing poems.
• provide a reasonably developed personal response with reference to text.
• produce creative works with sufficient textual evidence.</v>
      </c>
      <c r="G21" s="7"/>
      <c r="H21" s="51">
        <v>15</v>
      </c>
      <c r="I21" s="51">
        <f>'REKOD PRESTASI MURID'!B26</f>
        <v>0</v>
      </c>
      <c r="J21" s="51" t="str">
        <f t="shared" si="0"/>
        <v/>
      </c>
    </row>
    <row r="22" spans="1:10" ht="99" customHeight="1">
      <c r="A22" s="7"/>
      <c r="B22" s="225"/>
      <c r="C22" s="226"/>
      <c r="D22" s="65" t="str">
        <f>'REKOD PRESTASI MURID'!$G$11</f>
        <v>DRAMA</v>
      </c>
      <c r="E22" s="66">
        <f>VLOOKUP($I$6,'REKOD PRESTASI MURID'!$A$12:$AD$65,7)</f>
        <v>4</v>
      </c>
      <c r="F22" s="67" t="str">
        <f>VLOOKUP(E22,'DATA PERNYATAAN TAHAP PGUASAAN '!A20:B25,2)</f>
        <v>• respond with clear understanding of setting, plot, themes, universal issues and messages in texts.
• describe and analyse character development.
• analyse the use of language and literary devices in the play.
• provide a reasonably developed personal response with reference to texts.
• plan and present the play in its entirety with relevant dramatic techniques.</v>
      </c>
      <c r="G22" s="7"/>
      <c r="H22" s="51">
        <v>16</v>
      </c>
      <c r="I22" s="51">
        <f>'REKOD PRESTASI MURID'!B27</f>
        <v>0</v>
      </c>
      <c r="J22" s="51" t="str">
        <f t="shared" si="0"/>
        <v/>
      </c>
    </row>
    <row r="23" spans="1:10" s="43" customFormat="1" ht="18">
      <c r="A23" s="7"/>
      <c r="B23" s="68"/>
      <c r="C23" s="68"/>
      <c r="D23" s="69"/>
      <c r="E23" s="70"/>
      <c r="F23" s="71"/>
      <c r="G23" s="7"/>
      <c r="H23" s="51">
        <v>17</v>
      </c>
      <c r="I23" s="51">
        <f>'REKOD PRESTASI MURID'!B28</f>
        <v>0</v>
      </c>
      <c r="J23" s="51" t="str">
        <f t="shared" ref="J23:J53" si="1">IF(I23=0,"",H23&amp;"  "&amp;I23)</f>
        <v/>
      </c>
    </row>
    <row r="24" spans="1:10" s="43" customFormat="1" ht="21.75" customHeight="1">
      <c r="A24" s="72"/>
      <c r="B24" s="73"/>
      <c r="C24" s="73"/>
      <c r="D24" s="74"/>
      <c r="E24" s="75"/>
      <c r="F24" s="76"/>
      <c r="G24" s="72"/>
      <c r="H24" s="51">
        <v>18</v>
      </c>
      <c r="I24" s="51">
        <f>'REKOD PRESTASI MURID'!B29</f>
        <v>0</v>
      </c>
      <c r="J24" s="51" t="str">
        <f t="shared" si="1"/>
        <v/>
      </c>
    </row>
    <row r="25" spans="1:10" s="43" customFormat="1" ht="21.75" customHeight="1">
      <c r="A25" s="72"/>
      <c r="B25" s="73"/>
      <c r="C25" s="73"/>
      <c r="D25" s="77" t="s">
        <v>27</v>
      </c>
      <c r="E25" s="216"/>
      <c r="F25" s="216"/>
      <c r="G25" s="72"/>
      <c r="H25" s="51">
        <v>19</v>
      </c>
      <c r="I25" s="51">
        <f>'REKOD PRESTASI MURID'!B30</f>
        <v>0</v>
      </c>
      <c r="J25" s="51" t="str">
        <f t="shared" si="1"/>
        <v/>
      </c>
    </row>
    <row r="26" spans="1:10" s="44" customFormat="1" ht="22.5" customHeight="1">
      <c r="A26" s="72"/>
      <c r="B26" s="78"/>
      <c r="C26" s="78"/>
      <c r="E26" s="205"/>
      <c r="F26" s="205"/>
      <c r="G26" s="72"/>
      <c r="H26" s="51">
        <v>20</v>
      </c>
      <c r="I26" s="51">
        <f>'REKOD PRESTASI MURID'!B31</f>
        <v>0</v>
      </c>
      <c r="J26" s="51" t="str">
        <f t="shared" si="1"/>
        <v/>
      </c>
    </row>
    <row r="27" spans="1:10" s="44" customFormat="1" ht="21" customHeight="1">
      <c r="A27" s="72"/>
      <c r="B27" s="78"/>
      <c r="C27" s="78"/>
      <c r="D27" s="77"/>
      <c r="E27" s="205"/>
      <c r="F27" s="205"/>
      <c r="G27" s="72"/>
      <c r="H27" s="51">
        <v>21</v>
      </c>
      <c r="I27" s="51">
        <f>'REKOD PRESTASI MURID'!B32</f>
        <v>0</v>
      </c>
      <c r="J27" s="51" t="str">
        <f t="shared" si="1"/>
        <v/>
      </c>
    </row>
    <row r="28" spans="1:10" s="44" customFormat="1">
      <c r="A28" s="72"/>
      <c r="B28" s="72"/>
      <c r="C28" s="72"/>
      <c r="D28" s="72"/>
      <c r="E28" s="72"/>
      <c r="F28" s="72"/>
      <c r="G28" s="72"/>
      <c r="H28" s="51">
        <v>22</v>
      </c>
      <c r="I28" s="51">
        <f>'REKOD PRESTASI MURID'!B33</f>
        <v>0</v>
      </c>
      <c r="J28" s="51" t="str">
        <f t="shared" si="1"/>
        <v/>
      </c>
    </row>
    <row r="29" spans="1:10">
      <c r="H29" s="51">
        <v>23</v>
      </c>
      <c r="I29" s="51">
        <f>'REKOD PRESTASI MURID'!B34</f>
        <v>0</v>
      </c>
      <c r="J29" s="51" t="str">
        <f t="shared" si="1"/>
        <v/>
      </c>
    </row>
    <row r="30" spans="1:10">
      <c r="H30" s="51">
        <v>24</v>
      </c>
      <c r="I30" s="51">
        <f>'REKOD PRESTASI MURID'!B35</f>
        <v>0</v>
      </c>
      <c r="J30" s="51" t="str">
        <f t="shared" si="1"/>
        <v/>
      </c>
    </row>
    <row r="31" spans="1:10">
      <c r="H31" s="51">
        <v>25</v>
      </c>
      <c r="I31" s="51">
        <f>'REKOD PRESTASI MURID'!B36</f>
        <v>0</v>
      </c>
      <c r="J31" s="51" t="str">
        <f t="shared" si="1"/>
        <v/>
      </c>
    </row>
    <row r="32" spans="1:10">
      <c r="H32" s="51">
        <v>26</v>
      </c>
      <c r="I32" s="51">
        <f>'REKOD PRESTASI MURID'!B37</f>
        <v>0</v>
      </c>
      <c r="J32" s="51" t="str">
        <f t="shared" si="1"/>
        <v/>
      </c>
    </row>
    <row r="33" spans="2:10">
      <c r="B33" s="43" t="s">
        <v>28</v>
      </c>
      <c r="F33" s="79" t="s">
        <v>28</v>
      </c>
      <c r="H33" s="51">
        <v>27</v>
      </c>
      <c r="I33" s="51">
        <f>'REKOD PRESTASI MURID'!B38</f>
        <v>0</v>
      </c>
      <c r="J33" s="51" t="str">
        <f t="shared" si="1"/>
        <v/>
      </c>
    </row>
    <row r="34" spans="2:10">
      <c r="B34" s="80" t="str">
        <f>'REKOD PRESTASI MURID'!$D$6</f>
        <v>PN. SUZILA MOHAMED</v>
      </c>
      <c r="C34" s="80"/>
      <c r="D34" s="80"/>
      <c r="E34" s="80"/>
      <c r="F34" s="141" t="s">
        <v>45</v>
      </c>
      <c r="H34" s="51">
        <v>28</v>
      </c>
      <c r="I34" s="51">
        <f>'REKOD PRESTASI MURID'!B39</f>
        <v>0</v>
      </c>
      <c r="J34" s="51" t="str">
        <f t="shared" si="1"/>
        <v/>
      </c>
    </row>
    <row r="35" spans="2:10">
      <c r="B35" s="43" t="s">
        <v>29</v>
      </c>
      <c r="F35" s="79" t="str">
        <f>'REKOD PRESTASI MURID'!$B$71</f>
        <v>GURU BESAR</v>
      </c>
      <c r="H35" s="51">
        <v>29</v>
      </c>
      <c r="I35" s="51">
        <f>'REKOD PRESTASI MURID'!B40</f>
        <v>0</v>
      </c>
      <c r="J35" s="51" t="str">
        <f t="shared" si="1"/>
        <v/>
      </c>
    </row>
    <row r="36" spans="2:10">
      <c r="B36" s="43" t="str">
        <f>'REKOD PRESTASI MURID'!$B$72</f>
        <v>SK SUNGAI SIPUT</v>
      </c>
      <c r="F36" s="79" t="str">
        <f>'REKOD PRESTASI MURID'!$B$72</f>
        <v>SK SUNGAI SIPUT</v>
      </c>
      <c r="H36" s="51">
        <v>30</v>
      </c>
      <c r="I36" s="51">
        <f>'REKOD PRESTASI MURID'!B41</f>
        <v>0</v>
      </c>
      <c r="J36" s="51" t="str">
        <f t="shared" si="1"/>
        <v/>
      </c>
    </row>
    <row r="37" spans="2:10">
      <c r="B37" s="79"/>
      <c r="C37" s="79"/>
      <c r="D37" s="79"/>
      <c r="E37" s="79"/>
      <c r="H37" s="51">
        <v>31</v>
      </c>
      <c r="I37" s="51">
        <f>'REKOD PRESTASI MURID'!B42</f>
        <v>0</v>
      </c>
      <c r="J37" s="51" t="str">
        <f t="shared" si="1"/>
        <v/>
      </c>
    </row>
    <row r="38" spans="2:10">
      <c r="H38" s="51">
        <v>32</v>
      </c>
      <c r="I38" s="51">
        <f>'REKOD PRESTASI MURID'!B43</f>
        <v>0</v>
      </c>
      <c r="J38" s="51" t="str">
        <f t="shared" si="1"/>
        <v/>
      </c>
    </row>
    <row r="39" spans="2:10" s="43" customFormat="1">
      <c r="G39" s="81"/>
      <c r="H39" s="51">
        <v>33</v>
      </c>
      <c r="I39" s="51">
        <f>'REKOD PRESTASI MURID'!B44</f>
        <v>0</v>
      </c>
      <c r="J39" s="51" t="str">
        <f t="shared" si="1"/>
        <v/>
      </c>
    </row>
    <row r="40" spans="2:10" s="43" customFormat="1">
      <c r="G40" s="81"/>
      <c r="H40" s="51">
        <v>34</v>
      </c>
      <c r="I40" s="51">
        <f>'REKOD PRESTASI MURID'!B45</f>
        <v>0</v>
      </c>
      <c r="J40" s="51" t="str">
        <f t="shared" si="1"/>
        <v/>
      </c>
    </row>
    <row r="41" spans="2:10" s="43" customFormat="1">
      <c r="G41" s="81"/>
      <c r="H41" s="51">
        <v>35</v>
      </c>
      <c r="I41" s="51">
        <f>'REKOD PRESTASI MURID'!B46</f>
        <v>0</v>
      </c>
      <c r="J41" s="51" t="str">
        <f t="shared" si="1"/>
        <v/>
      </c>
    </row>
    <row r="42" spans="2:10" s="43" customFormat="1">
      <c r="G42" s="81"/>
      <c r="H42" s="51">
        <v>36</v>
      </c>
      <c r="I42" s="51">
        <f>'REKOD PRESTASI MURID'!B47</f>
        <v>0</v>
      </c>
      <c r="J42" s="51" t="str">
        <f t="shared" si="1"/>
        <v/>
      </c>
    </row>
    <row r="43" spans="2:10" s="43" customFormat="1">
      <c r="G43" s="81"/>
      <c r="H43" s="51">
        <v>37</v>
      </c>
      <c r="I43" s="51">
        <f>'REKOD PRESTASI MURID'!B48</f>
        <v>0</v>
      </c>
      <c r="J43" s="51" t="str">
        <f t="shared" si="1"/>
        <v/>
      </c>
    </row>
    <row r="44" spans="2:10" s="43" customFormat="1">
      <c r="D44" s="80"/>
      <c r="E44" s="80"/>
      <c r="G44" s="81"/>
      <c r="H44" s="51">
        <v>38</v>
      </c>
      <c r="I44" s="51">
        <f>'REKOD PRESTASI MURID'!B49</f>
        <v>0</v>
      </c>
      <c r="J44" s="51" t="str">
        <f t="shared" si="1"/>
        <v/>
      </c>
    </row>
    <row r="45" spans="2:10" s="43" customFormat="1">
      <c r="G45" s="81"/>
      <c r="H45" s="51">
        <v>39</v>
      </c>
      <c r="I45" s="51">
        <f>'REKOD PRESTASI MURID'!B50</f>
        <v>0</v>
      </c>
      <c r="J45" s="51" t="str">
        <f t="shared" si="1"/>
        <v/>
      </c>
    </row>
    <row r="46" spans="2:10" s="43" customFormat="1">
      <c r="G46" s="81"/>
      <c r="H46" s="51">
        <v>40</v>
      </c>
      <c r="I46" s="51">
        <f>'REKOD PRESTASI MURID'!B51</f>
        <v>0</v>
      </c>
      <c r="J46" s="51" t="str">
        <f t="shared" si="1"/>
        <v/>
      </c>
    </row>
    <row r="47" spans="2:10" s="43" customFormat="1">
      <c r="G47" s="81"/>
      <c r="H47" s="51">
        <v>41</v>
      </c>
      <c r="I47" s="51">
        <f>'REKOD PRESTASI MURID'!B52</f>
        <v>0</v>
      </c>
      <c r="J47" s="51" t="str">
        <f t="shared" si="1"/>
        <v/>
      </c>
    </row>
    <row r="48" spans="2:10" s="43" customFormat="1">
      <c r="G48" s="81"/>
      <c r="H48" s="51">
        <v>42</v>
      </c>
      <c r="I48" s="51">
        <f>'REKOD PRESTASI MURID'!B53</f>
        <v>0</v>
      </c>
      <c r="J48" s="51" t="str">
        <f t="shared" si="1"/>
        <v/>
      </c>
    </row>
    <row r="49" spans="7:10" s="43" customFormat="1">
      <c r="G49" s="81"/>
      <c r="H49" s="51">
        <v>43</v>
      </c>
      <c r="I49" s="51">
        <f>'REKOD PRESTASI MURID'!B54</f>
        <v>0</v>
      </c>
      <c r="J49" s="51" t="str">
        <f t="shared" si="1"/>
        <v/>
      </c>
    </row>
    <row r="50" spans="7:10" s="43" customFormat="1">
      <c r="G50" s="81"/>
      <c r="H50" s="51">
        <v>44</v>
      </c>
      <c r="I50" s="51">
        <f>'REKOD PRESTASI MURID'!B55</f>
        <v>0</v>
      </c>
      <c r="J50" s="51" t="str">
        <f t="shared" si="1"/>
        <v/>
      </c>
    </row>
    <row r="51" spans="7:10">
      <c r="H51" s="51">
        <v>45</v>
      </c>
      <c r="I51" s="51">
        <f>'REKOD PRESTASI MURID'!B56</f>
        <v>0</v>
      </c>
      <c r="J51" s="51" t="str">
        <f t="shared" si="1"/>
        <v/>
      </c>
    </row>
    <row r="52" spans="7:10">
      <c r="H52" s="51">
        <v>46</v>
      </c>
      <c r="I52" s="51">
        <f>'REKOD PRESTASI MURID'!B57</f>
        <v>0</v>
      </c>
      <c r="J52" s="51" t="str">
        <f t="shared" si="1"/>
        <v/>
      </c>
    </row>
    <row r="53" spans="7:10">
      <c r="H53" s="51">
        <v>47</v>
      </c>
      <c r="I53" s="51">
        <f>'REKOD PRESTASI MURID'!B58</f>
        <v>0</v>
      </c>
      <c r="J53" s="51" t="str">
        <f t="shared" si="1"/>
        <v/>
      </c>
    </row>
    <row r="54" spans="7:10">
      <c r="H54" s="51">
        <v>48</v>
      </c>
      <c r="I54" s="51">
        <f>'REKOD PRESTASI MURID'!B59</f>
        <v>0</v>
      </c>
      <c r="J54" s="51" t="str">
        <f t="shared" ref="J54:J59" si="2">IF(I54=0,"",H54&amp;"  "&amp;I54)</f>
        <v/>
      </c>
    </row>
    <row r="55" spans="7:10">
      <c r="H55" s="51">
        <v>49</v>
      </c>
      <c r="I55" s="51">
        <f>'REKOD PRESTASI MURID'!B60</f>
        <v>0</v>
      </c>
      <c r="J55" s="51" t="str">
        <f t="shared" si="2"/>
        <v/>
      </c>
    </row>
    <row r="56" spans="7:10">
      <c r="H56" s="51">
        <v>50</v>
      </c>
      <c r="I56" s="51">
        <f>'REKOD PRESTASI MURID'!B61</f>
        <v>0</v>
      </c>
      <c r="J56" s="51" t="str">
        <f t="shared" si="2"/>
        <v/>
      </c>
    </row>
    <row r="57" spans="7:10">
      <c r="H57" s="51">
        <v>51</v>
      </c>
      <c r="I57" s="51">
        <f>'REKOD PRESTASI MURID'!B62</f>
        <v>0</v>
      </c>
      <c r="J57" s="51" t="str">
        <f t="shared" si="2"/>
        <v/>
      </c>
    </row>
    <row r="58" spans="7:10">
      <c r="H58" s="51">
        <v>52</v>
      </c>
      <c r="I58" s="51">
        <f>'REKOD PRESTASI MURID'!B63</f>
        <v>0</v>
      </c>
      <c r="J58" s="51" t="str">
        <f t="shared" si="2"/>
        <v/>
      </c>
    </row>
    <row r="59" spans="7:10">
      <c r="H59" s="51">
        <v>53</v>
      </c>
      <c r="I59" s="51">
        <f>'REKOD PRESTASI MURID'!B64</f>
        <v>0</v>
      </c>
      <c r="J59" s="51" t="str">
        <f t="shared" si="2"/>
        <v/>
      </c>
    </row>
    <row r="60" spans="7:10">
      <c r="H60" s="51">
        <v>54</v>
      </c>
      <c r="I60" s="51">
        <f>'REKOD PRESTASI MURID'!B65</f>
        <v>0</v>
      </c>
      <c r="J60" s="51" t="str">
        <f t="shared" ref="J60" si="3">IF(I60=0,"",H60&amp;"  "&amp;I60)</f>
        <v/>
      </c>
    </row>
    <row r="61" spans="7:10">
      <c r="H61" s="84"/>
      <c r="I61" s="85"/>
      <c r="J61" s="43"/>
    </row>
    <row r="62" spans="7:10">
      <c r="H62" s="84"/>
      <c r="I62" s="85"/>
      <c r="J62" s="43"/>
    </row>
    <row r="63" spans="7:10">
      <c r="H63" s="84"/>
      <c r="I63" s="85"/>
      <c r="J63" s="43"/>
    </row>
    <row r="64" spans="7:10">
      <c r="H64" s="84"/>
      <c r="I64" s="43"/>
      <c r="J64" s="43"/>
    </row>
    <row r="65" spans="8:10">
      <c r="H65" s="84"/>
      <c r="I65" s="43"/>
      <c r="J65" s="43"/>
    </row>
    <row r="66" spans="8:10"/>
    <row r="67" spans="8:10"/>
    <row r="68" spans="8:10"/>
    <row r="69" spans="8:10"/>
    <row r="70" spans="8:10"/>
    <row r="71" spans="8:10"/>
    <row r="72" spans="8:10"/>
    <row r="73" spans="8:10"/>
    <row r="74" spans="8:10"/>
    <row r="75" spans="8:10"/>
    <row r="76" spans="8:10"/>
    <row r="77" spans="8:10"/>
    <row r="78" spans="8:10"/>
    <row r="79" spans="8:10"/>
    <row r="80" spans="8:10"/>
    <row r="81"/>
    <row r="82"/>
    <row r="83"/>
    <row r="84"/>
    <row r="85"/>
    <row r="86"/>
    <row r="87"/>
  </sheetData>
  <mergeCells count="20">
    <mergeCell ref="B8:C8"/>
    <mergeCell ref="E27:F27"/>
    <mergeCell ref="B9:C9"/>
    <mergeCell ref="B10:C10"/>
    <mergeCell ref="B11:C11"/>
    <mergeCell ref="B13:C13"/>
    <mergeCell ref="B17:D17"/>
    <mergeCell ref="E15:E16"/>
    <mergeCell ref="E17:F17"/>
    <mergeCell ref="B19:C19"/>
    <mergeCell ref="E25:F25"/>
    <mergeCell ref="E26:F26"/>
    <mergeCell ref="F15:F16"/>
    <mergeCell ref="B15:D16"/>
    <mergeCell ref="B20:C22"/>
    <mergeCell ref="B1:F1"/>
    <mergeCell ref="B2:F2"/>
    <mergeCell ref="B3:F3"/>
    <mergeCell ref="B4:F4"/>
    <mergeCell ref="H4:J4"/>
  </mergeCells>
  <printOptions horizontalCentered="1"/>
  <pageMargins left="0.23622047244094491" right="0.23622047244094491" top="0.74803149606299213" bottom="0.74803149606299213" header="0.31496062992125984" footer="0.31496062992125984"/>
  <pageSetup paperSize="9" scale="64" fitToHeight="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Drop Down 1">
              <controlPr defaultSize="0" print="0" autoLine="0" autoPict="0">
                <anchor moveWithCells="1">
                  <from>
                    <xdr:col>5</xdr:col>
                    <xdr:colOff>3429000</xdr:colOff>
                    <xdr:row>7</xdr:row>
                    <xdr:rowOff>66675</xdr:rowOff>
                  </from>
                  <to>
                    <xdr:col>6</xdr:col>
                    <xdr:colOff>57150</xdr:colOff>
                    <xdr:row>8</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12"/>
  <sheetViews>
    <sheetView showGridLines="0" topLeftCell="A195" zoomScale="96" zoomScaleNormal="96" zoomScaleSheetLayoutView="100" workbookViewId="0">
      <selection activeCell="B12" sqref="B12"/>
    </sheetView>
  </sheetViews>
  <sheetFormatPr defaultRowHeight="14.25" zeroHeight="1"/>
  <cols>
    <col min="1" max="1" width="20.85546875" style="26" customWidth="1"/>
    <col min="2" max="2" width="108.7109375" style="27" customWidth="1"/>
    <col min="3" max="4" width="9.140625" style="26" customWidth="1"/>
    <col min="5" max="5" width="9.140625" style="26" bestFit="1"/>
    <col min="6" max="16384" width="9.140625" style="26"/>
  </cols>
  <sheetData>
    <row r="1" spans="1:9" ht="39.75" customHeight="1">
      <c r="A1" s="28" t="s">
        <v>30</v>
      </c>
      <c r="B1" s="29"/>
    </row>
    <row r="2" spans="1:9">
      <c r="A2" s="30"/>
      <c r="B2" s="31"/>
    </row>
    <row r="3" spans="1:9" ht="30">
      <c r="A3" s="32" t="s">
        <v>25</v>
      </c>
      <c r="B3" s="179" t="s">
        <v>96</v>
      </c>
    </row>
    <row r="4" spans="1:9" ht="57">
      <c r="A4" s="34">
        <v>1</v>
      </c>
      <c r="B4" s="35" t="s">
        <v>122</v>
      </c>
    </row>
    <row r="5" spans="1:9" ht="71.25">
      <c r="A5" s="34">
        <v>2</v>
      </c>
      <c r="B5" s="35" t="s">
        <v>123</v>
      </c>
    </row>
    <row r="6" spans="1:9" ht="71.25">
      <c r="A6" s="34">
        <v>3</v>
      </c>
      <c r="B6" s="35" t="s">
        <v>124</v>
      </c>
    </row>
    <row r="7" spans="1:9" ht="71.25">
      <c r="A7" s="34">
        <v>4</v>
      </c>
      <c r="B7" s="35" t="s">
        <v>125</v>
      </c>
    </row>
    <row r="8" spans="1:9" ht="85.5">
      <c r="A8" s="34">
        <v>5</v>
      </c>
      <c r="B8" s="35" t="s">
        <v>97</v>
      </c>
    </row>
    <row r="9" spans="1:9" ht="57">
      <c r="A9" s="34">
        <v>6</v>
      </c>
      <c r="B9" s="35" t="s">
        <v>126</v>
      </c>
    </row>
    <row r="10" spans="1:9">
      <c r="A10" s="30"/>
      <c r="B10" s="31"/>
    </row>
    <row r="11" spans="1:9" ht="30">
      <c r="A11" s="36" t="s">
        <v>25</v>
      </c>
      <c r="B11" s="180" t="s">
        <v>99</v>
      </c>
    </row>
    <row r="12" spans="1:9" ht="57">
      <c r="A12" s="34">
        <v>1</v>
      </c>
      <c r="B12" s="35" t="s">
        <v>113</v>
      </c>
    </row>
    <row r="13" spans="1:9" ht="42.75">
      <c r="A13" s="34">
        <v>2</v>
      </c>
      <c r="B13" s="35" t="s">
        <v>112</v>
      </c>
    </row>
    <row r="14" spans="1:9" ht="42.75">
      <c r="A14" s="34">
        <v>3</v>
      </c>
      <c r="B14" s="35" t="s">
        <v>111</v>
      </c>
    </row>
    <row r="15" spans="1:9" ht="42.75">
      <c r="A15" s="34">
        <v>4</v>
      </c>
      <c r="B15" s="35" t="s">
        <v>110</v>
      </c>
      <c r="I15" s="37"/>
    </row>
    <row r="16" spans="1:9" ht="42.75">
      <c r="A16" s="34">
        <v>5</v>
      </c>
      <c r="B16" s="35" t="s">
        <v>114</v>
      </c>
    </row>
    <row r="17" spans="1:2" ht="42.75">
      <c r="A17" s="34">
        <v>6</v>
      </c>
      <c r="B17" s="35" t="s">
        <v>115</v>
      </c>
    </row>
    <row r="18" spans="1:2">
      <c r="A18" s="30"/>
      <c r="B18" s="31"/>
    </row>
    <row r="19" spans="1:2" ht="30">
      <c r="A19" s="36" t="s">
        <v>25</v>
      </c>
      <c r="B19" s="180" t="s">
        <v>100</v>
      </c>
    </row>
    <row r="20" spans="1:2" ht="71.25">
      <c r="A20" s="34">
        <v>1</v>
      </c>
      <c r="B20" s="35" t="s">
        <v>116</v>
      </c>
    </row>
    <row r="21" spans="1:2" ht="57">
      <c r="A21" s="34">
        <v>2</v>
      </c>
      <c r="B21" s="35" t="s">
        <v>117</v>
      </c>
    </row>
    <row r="22" spans="1:2" ht="71.25">
      <c r="A22" s="34">
        <v>3</v>
      </c>
      <c r="B22" s="35" t="s">
        <v>118</v>
      </c>
    </row>
    <row r="23" spans="1:2" ht="71.25">
      <c r="A23" s="34">
        <v>4</v>
      </c>
      <c r="B23" s="35" t="s">
        <v>119</v>
      </c>
    </row>
    <row r="24" spans="1:2" ht="71.25">
      <c r="A24" s="34">
        <v>5</v>
      </c>
      <c r="B24" s="35" t="s">
        <v>120</v>
      </c>
    </row>
    <row r="25" spans="1:2" ht="57">
      <c r="A25" s="34">
        <v>6</v>
      </c>
      <c r="B25" s="35" t="s">
        <v>121</v>
      </c>
    </row>
    <row r="26" spans="1:2"/>
    <row r="27" spans="1:2" ht="30" hidden="1">
      <c r="A27" s="36" t="s">
        <v>25</v>
      </c>
      <c r="B27" s="33">
        <v>4</v>
      </c>
    </row>
    <row r="28" spans="1:2" hidden="1">
      <c r="A28" s="34">
        <v>1</v>
      </c>
      <c r="B28" s="35"/>
    </row>
    <row r="29" spans="1:2" hidden="1">
      <c r="A29" s="34">
        <v>2</v>
      </c>
      <c r="B29" s="35"/>
    </row>
    <row r="30" spans="1:2" hidden="1">
      <c r="A30" s="34">
        <v>3</v>
      </c>
      <c r="B30" s="35"/>
    </row>
    <row r="31" spans="1:2" hidden="1">
      <c r="A31" s="34">
        <v>4</v>
      </c>
      <c r="B31" s="35"/>
    </row>
    <row r="32" spans="1:2" hidden="1">
      <c r="A32" s="34">
        <v>5</v>
      </c>
      <c r="B32" s="35"/>
    </row>
    <row r="33" spans="1:2" hidden="1">
      <c r="A33" s="34">
        <v>6</v>
      </c>
      <c r="B33" s="35"/>
    </row>
    <row r="34" spans="1:2" hidden="1"/>
    <row r="35" spans="1:2" ht="30" hidden="1">
      <c r="A35" s="36" t="s">
        <v>25</v>
      </c>
      <c r="B35" s="33">
        <v>5</v>
      </c>
    </row>
    <row r="36" spans="1:2" hidden="1">
      <c r="A36" s="34">
        <v>1</v>
      </c>
      <c r="B36" s="35"/>
    </row>
    <row r="37" spans="1:2" hidden="1">
      <c r="A37" s="34">
        <v>2</v>
      </c>
      <c r="B37" s="35"/>
    </row>
    <row r="38" spans="1:2" hidden="1">
      <c r="A38" s="34">
        <v>3</v>
      </c>
      <c r="B38" s="35"/>
    </row>
    <row r="39" spans="1:2" hidden="1">
      <c r="A39" s="34">
        <v>4</v>
      </c>
      <c r="B39" s="35"/>
    </row>
    <row r="40" spans="1:2" hidden="1">
      <c r="A40" s="34">
        <v>5</v>
      </c>
      <c r="B40" s="35"/>
    </row>
    <row r="41" spans="1:2" hidden="1">
      <c r="A41" s="34">
        <v>6</v>
      </c>
      <c r="B41" s="35"/>
    </row>
    <row r="42" spans="1:2" hidden="1"/>
    <row r="43" spans="1:2" ht="30" hidden="1">
      <c r="A43" s="36" t="s">
        <v>25</v>
      </c>
      <c r="B43" s="33">
        <v>6</v>
      </c>
    </row>
    <row r="44" spans="1:2" hidden="1">
      <c r="A44" s="34">
        <v>1</v>
      </c>
      <c r="B44" s="35"/>
    </row>
    <row r="45" spans="1:2" hidden="1">
      <c r="A45" s="34">
        <v>2</v>
      </c>
      <c r="B45" s="35"/>
    </row>
    <row r="46" spans="1:2" hidden="1">
      <c r="A46" s="34">
        <v>3</v>
      </c>
      <c r="B46" s="35"/>
    </row>
    <row r="47" spans="1:2" hidden="1">
      <c r="A47" s="34">
        <v>4</v>
      </c>
      <c r="B47" s="35"/>
    </row>
    <row r="48" spans="1:2" hidden="1">
      <c r="A48" s="34">
        <v>5</v>
      </c>
      <c r="B48" s="35"/>
    </row>
    <row r="49" spans="1:2" hidden="1">
      <c r="A49" s="34">
        <v>6</v>
      </c>
      <c r="B49" s="35"/>
    </row>
    <row r="50" spans="1:2" hidden="1"/>
    <row r="51" spans="1:2" ht="30" hidden="1">
      <c r="A51" s="36" t="s">
        <v>25</v>
      </c>
      <c r="B51" s="33"/>
    </row>
    <row r="52" spans="1:2" hidden="1">
      <c r="A52" s="34">
        <v>1</v>
      </c>
      <c r="B52" s="35"/>
    </row>
    <row r="53" spans="1:2" hidden="1">
      <c r="A53" s="34">
        <v>2</v>
      </c>
      <c r="B53" s="35"/>
    </row>
    <row r="54" spans="1:2" hidden="1">
      <c r="A54" s="34">
        <v>3</v>
      </c>
      <c r="B54" s="35"/>
    </row>
    <row r="55" spans="1:2" hidden="1">
      <c r="A55" s="34">
        <v>4</v>
      </c>
      <c r="B55" s="35"/>
    </row>
    <row r="56" spans="1:2" hidden="1">
      <c r="A56" s="34">
        <v>5</v>
      </c>
      <c r="B56" s="35"/>
    </row>
    <row r="57" spans="1:2" hidden="1">
      <c r="A57" s="34">
        <v>6</v>
      </c>
      <c r="B57" s="35"/>
    </row>
    <row r="58" spans="1:2" hidden="1"/>
    <row r="59" spans="1:2" ht="30" hidden="1">
      <c r="A59" s="36" t="s">
        <v>25</v>
      </c>
      <c r="B59" s="33"/>
    </row>
    <row r="60" spans="1:2" hidden="1">
      <c r="A60" s="34">
        <v>1</v>
      </c>
      <c r="B60" s="35"/>
    </row>
    <row r="61" spans="1:2" hidden="1">
      <c r="A61" s="34">
        <v>2</v>
      </c>
      <c r="B61" s="35"/>
    </row>
    <row r="62" spans="1:2" hidden="1">
      <c r="A62" s="34">
        <v>3</v>
      </c>
      <c r="B62" s="35"/>
    </row>
    <row r="63" spans="1:2" hidden="1">
      <c r="A63" s="34">
        <v>4</v>
      </c>
      <c r="B63" s="35"/>
    </row>
    <row r="64" spans="1:2" hidden="1">
      <c r="A64" s="34">
        <v>5</v>
      </c>
      <c r="B64" s="35"/>
    </row>
    <row r="65" spans="1:2" hidden="1">
      <c r="A65" s="34" t="s">
        <v>90</v>
      </c>
      <c r="B65" s="35"/>
    </row>
    <row r="66" spans="1:2" hidden="1"/>
    <row r="67" spans="1:2" ht="30" hidden="1">
      <c r="A67" s="36" t="s">
        <v>101</v>
      </c>
      <c r="B67" s="32"/>
    </row>
    <row r="68" spans="1:2" hidden="1">
      <c r="A68" s="34">
        <v>1</v>
      </c>
      <c r="B68" s="35"/>
    </row>
    <row r="69" spans="1:2" hidden="1">
      <c r="A69" s="34">
        <v>2</v>
      </c>
      <c r="B69" s="40"/>
    </row>
    <row r="70" spans="1:2" hidden="1">
      <c r="A70" s="34">
        <v>3</v>
      </c>
      <c r="B70" s="35"/>
    </row>
    <row r="71" spans="1:2" hidden="1">
      <c r="A71" s="34">
        <v>4</v>
      </c>
      <c r="B71" s="35"/>
    </row>
    <row r="72" spans="1:2" hidden="1">
      <c r="A72" s="34">
        <v>5</v>
      </c>
      <c r="B72" s="35"/>
    </row>
    <row r="73" spans="1:2" hidden="1">
      <c r="A73" s="34">
        <v>6</v>
      </c>
      <c r="B73" s="35"/>
    </row>
    <row r="74" spans="1:2" hidden="1"/>
    <row r="75" spans="1:2" ht="30" hidden="1">
      <c r="A75" s="36" t="s">
        <v>101</v>
      </c>
      <c r="B75" s="33"/>
    </row>
    <row r="76" spans="1:2" hidden="1">
      <c r="A76" s="34">
        <v>1</v>
      </c>
      <c r="B76" s="35"/>
    </row>
    <row r="77" spans="1:2" hidden="1">
      <c r="A77" s="34">
        <v>2</v>
      </c>
      <c r="B77" s="35"/>
    </row>
    <row r="78" spans="1:2" hidden="1">
      <c r="A78" s="34">
        <v>3</v>
      </c>
      <c r="B78" s="35"/>
    </row>
    <row r="79" spans="1:2" hidden="1">
      <c r="A79" s="34">
        <v>4</v>
      </c>
      <c r="B79" s="35"/>
    </row>
    <row r="80" spans="1:2" hidden="1">
      <c r="A80" s="34">
        <v>5</v>
      </c>
      <c r="B80" s="35"/>
    </row>
    <row r="81" spans="1:2" hidden="1">
      <c r="A81" s="34">
        <v>6</v>
      </c>
      <c r="B81" s="35"/>
    </row>
    <row r="82" spans="1:2" hidden="1"/>
    <row r="83" spans="1:2" ht="30" hidden="1">
      <c r="A83" s="36" t="s">
        <v>101</v>
      </c>
      <c r="B83" s="33"/>
    </row>
    <row r="84" spans="1:2" hidden="1">
      <c r="A84" s="34">
        <v>1</v>
      </c>
      <c r="B84" s="35"/>
    </row>
    <row r="85" spans="1:2" hidden="1">
      <c r="A85" s="34">
        <v>2</v>
      </c>
      <c r="B85" s="35"/>
    </row>
    <row r="86" spans="1:2" hidden="1">
      <c r="A86" s="34">
        <v>3</v>
      </c>
      <c r="B86" s="35"/>
    </row>
    <row r="87" spans="1:2" hidden="1">
      <c r="A87" s="34">
        <v>4</v>
      </c>
      <c r="B87" s="35"/>
    </row>
    <row r="88" spans="1:2" hidden="1">
      <c r="A88" s="34">
        <v>5</v>
      </c>
      <c r="B88" s="35"/>
    </row>
    <row r="89" spans="1:2" hidden="1">
      <c r="A89" s="34">
        <v>6</v>
      </c>
      <c r="B89" s="35"/>
    </row>
    <row r="90" spans="1:2" hidden="1"/>
    <row r="91" spans="1:2" hidden="1">
      <c r="B91" s="38"/>
    </row>
    <row r="92" spans="1:2" ht="30" hidden="1">
      <c r="A92" s="36" t="s">
        <v>25</v>
      </c>
      <c r="B92" s="39"/>
    </row>
    <row r="93" spans="1:2" hidden="1">
      <c r="A93" s="34">
        <v>1</v>
      </c>
      <c r="B93" s="40"/>
    </row>
    <row r="94" spans="1:2" hidden="1">
      <c r="A94" s="34">
        <v>2</v>
      </c>
      <c r="B94" s="40"/>
    </row>
    <row r="95" spans="1:2" hidden="1">
      <c r="A95" s="34">
        <v>3</v>
      </c>
      <c r="B95" s="40"/>
    </row>
    <row r="96" spans="1:2" hidden="1">
      <c r="A96" s="34">
        <v>4</v>
      </c>
      <c r="B96" s="40"/>
    </row>
    <row r="97" spans="1:2" hidden="1">
      <c r="A97" s="34">
        <v>5</v>
      </c>
      <c r="B97" s="40"/>
    </row>
    <row r="98" spans="1:2" hidden="1">
      <c r="A98" s="34">
        <v>6</v>
      </c>
      <c r="B98" s="40"/>
    </row>
    <row r="99" spans="1:2" hidden="1">
      <c r="B99" s="38"/>
    </row>
    <row r="100" spans="1:2" ht="30" hidden="1">
      <c r="A100" s="36" t="s">
        <v>25</v>
      </c>
      <c r="B100" s="39"/>
    </row>
    <row r="101" spans="1:2" hidden="1">
      <c r="A101" s="34">
        <v>1</v>
      </c>
      <c r="B101" s="40"/>
    </row>
    <row r="102" spans="1:2" hidden="1">
      <c r="A102" s="34">
        <v>2</v>
      </c>
      <c r="B102" s="40"/>
    </row>
    <row r="103" spans="1:2" hidden="1">
      <c r="A103" s="34">
        <v>3</v>
      </c>
      <c r="B103" s="40"/>
    </row>
    <row r="104" spans="1:2" hidden="1">
      <c r="A104" s="34">
        <v>4</v>
      </c>
      <c r="B104" s="40"/>
    </row>
    <row r="105" spans="1:2" hidden="1">
      <c r="A105" s="34">
        <v>5</v>
      </c>
      <c r="B105" s="40"/>
    </row>
    <row r="106" spans="1:2" hidden="1">
      <c r="A106" s="34">
        <v>6</v>
      </c>
      <c r="B106" s="40"/>
    </row>
    <row r="107" spans="1:2" hidden="1">
      <c r="B107" s="38"/>
    </row>
    <row r="108" spans="1:2" ht="30" hidden="1">
      <c r="A108" s="36" t="s">
        <v>25</v>
      </c>
      <c r="B108" s="39"/>
    </row>
    <row r="109" spans="1:2" hidden="1">
      <c r="A109" s="34">
        <v>1</v>
      </c>
      <c r="B109" s="40"/>
    </row>
    <row r="110" spans="1:2" hidden="1">
      <c r="A110" s="34">
        <v>2</v>
      </c>
      <c r="B110" s="40"/>
    </row>
    <row r="111" spans="1:2" hidden="1">
      <c r="A111" s="34">
        <v>3</v>
      </c>
      <c r="B111" s="40"/>
    </row>
    <row r="112" spans="1:2" hidden="1">
      <c r="A112" s="34">
        <v>4</v>
      </c>
      <c r="B112" s="40"/>
    </row>
    <row r="113" spans="1:2" hidden="1">
      <c r="A113" s="34">
        <v>5</v>
      </c>
      <c r="B113" s="40"/>
    </row>
    <row r="114" spans="1:2" hidden="1">
      <c r="A114" s="34">
        <v>6</v>
      </c>
      <c r="B114" s="40"/>
    </row>
    <row r="115" spans="1:2" hidden="1">
      <c r="B115" s="38"/>
    </row>
    <row r="116" spans="1:2" ht="30" hidden="1">
      <c r="A116" s="36" t="s">
        <v>25</v>
      </c>
      <c r="B116" s="39"/>
    </row>
    <row r="117" spans="1:2" hidden="1">
      <c r="A117" s="34">
        <v>1</v>
      </c>
      <c r="B117" s="40"/>
    </row>
    <row r="118" spans="1:2" hidden="1">
      <c r="A118" s="34">
        <v>2</v>
      </c>
      <c r="B118" s="40"/>
    </row>
    <row r="119" spans="1:2" hidden="1">
      <c r="A119" s="34">
        <v>3</v>
      </c>
      <c r="B119" s="40"/>
    </row>
    <row r="120" spans="1:2" hidden="1">
      <c r="A120" s="34">
        <v>4</v>
      </c>
      <c r="B120" s="40"/>
    </row>
    <row r="121" spans="1:2" hidden="1">
      <c r="A121" s="34">
        <v>5</v>
      </c>
      <c r="B121" s="40"/>
    </row>
    <row r="122" spans="1:2" hidden="1">
      <c r="A122" s="34">
        <v>6</v>
      </c>
      <c r="B122" s="40"/>
    </row>
    <row r="123" spans="1:2" hidden="1">
      <c r="B123" s="38"/>
    </row>
    <row r="124" spans="1:2" ht="30" hidden="1">
      <c r="A124" s="36" t="s">
        <v>25</v>
      </c>
      <c r="B124" s="39"/>
    </row>
    <row r="125" spans="1:2" hidden="1">
      <c r="A125" s="34">
        <v>1</v>
      </c>
      <c r="B125" s="40"/>
    </row>
    <row r="126" spans="1:2" hidden="1">
      <c r="A126" s="34">
        <v>2</v>
      </c>
      <c r="B126" s="40"/>
    </row>
    <row r="127" spans="1:2" hidden="1">
      <c r="A127" s="34">
        <v>3</v>
      </c>
      <c r="B127" s="40"/>
    </row>
    <row r="128" spans="1:2" hidden="1">
      <c r="A128" s="34">
        <v>4</v>
      </c>
      <c r="B128" s="40"/>
    </row>
    <row r="129" spans="1:2" hidden="1">
      <c r="A129" s="34">
        <v>5</v>
      </c>
      <c r="B129" s="40"/>
    </row>
    <row r="130" spans="1:2" hidden="1">
      <c r="A130" s="34">
        <v>6</v>
      </c>
      <c r="B130" s="40"/>
    </row>
    <row r="131" spans="1:2" hidden="1">
      <c r="B131" s="38"/>
    </row>
    <row r="132" spans="1:2" ht="30" hidden="1">
      <c r="A132" s="36" t="s">
        <v>25</v>
      </c>
      <c r="B132" s="39"/>
    </row>
    <row r="133" spans="1:2" hidden="1">
      <c r="A133" s="34">
        <v>1</v>
      </c>
      <c r="B133" s="40"/>
    </row>
    <row r="134" spans="1:2" hidden="1">
      <c r="A134" s="34">
        <v>2</v>
      </c>
      <c r="B134" s="40"/>
    </row>
    <row r="135" spans="1:2" hidden="1">
      <c r="A135" s="34">
        <v>3</v>
      </c>
      <c r="B135" s="40"/>
    </row>
    <row r="136" spans="1:2" hidden="1">
      <c r="A136" s="34">
        <v>4</v>
      </c>
      <c r="B136" s="40"/>
    </row>
    <row r="137" spans="1:2" hidden="1">
      <c r="A137" s="34">
        <v>5</v>
      </c>
      <c r="B137" s="40"/>
    </row>
    <row r="138" spans="1:2" hidden="1">
      <c r="A138" s="34">
        <v>6</v>
      </c>
      <c r="B138" s="40"/>
    </row>
    <row r="139" spans="1:2" hidden="1">
      <c r="B139" s="38"/>
    </row>
    <row r="140" spans="1:2" ht="30" hidden="1">
      <c r="A140" s="36" t="s">
        <v>25</v>
      </c>
      <c r="B140" s="39"/>
    </row>
    <row r="141" spans="1:2" hidden="1">
      <c r="A141" s="34">
        <v>1</v>
      </c>
      <c r="B141" s="40"/>
    </row>
    <row r="142" spans="1:2" hidden="1">
      <c r="A142" s="34">
        <v>2</v>
      </c>
      <c r="B142" s="40"/>
    </row>
    <row r="143" spans="1:2" hidden="1">
      <c r="A143" s="34">
        <v>3</v>
      </c>
      <c r="B143" s="40"/>
    </row>
    <row r="144" spans="1:2" hidden="1">
      <c r="A144" s="34">
        <v>4</v>
      </c>
      <c r="B144" s="40"/>
    </row>
    <row r="145" spans="1:2" hidden="1">
      <c r="A145" s="34">
        <v>5</v>
      </c>
      <c r="B145" s="40"/>
    </row>
    <row r="146" spans="1:2" hidden="1">
      <c r="A146" s="34">
        <v>6</v>
      </c>
      <c r="B146" s="40"/>
    </row>
    <row r="147" spans="1:2" hidden="1">
      <c r="B147" s="38"/>
    </row>
    <row r="148" spans="1:2" ht="30" hidden="1">
      <c r="A148" s="36" t="s">
        <v>25</v>
      </c>
      <c r="B148" s="39"/>
    </row>
    <row r="149" spans="1:2" hidden="1">
      <c r="A149" s="34">
        <v>1</v>
      </c>
      <c r="B149" s="40"/>
    </row>
    <row r="150" spans="1:2" hidden="1">
      <c r="A150" s="34">
        <v>2</v>
      </c>
      <c r="B150" s="40"/>
    </row>
    <row r="151" spans="1:2" hidden="1">
      <c r="A151" s="34">
        <v>3</v>
      </c>
      <c r="B151" s="40"/>
    </row>
    <row r="152" spans="1:2" hidden="1">
      <c r="A152" s="34">
        <v>4</v>
      </c>
      <c r="B152" s="40"/>
    </row>
    <row r="153" spans="1:2" hidden="1">
      <c r="A153" s="34">
        <v>5</v>
      </c>
      <c r="B153" s="40"/>
    </row>
    <row r="154" spans="1:2" hidden="1">
      <c r="A154" s="34">
        <v>6</v>
      </c>
      <c r="B154" s="40"/>
    </row>
    <row r="155" spans="1:2" hidden="1">
      <c r="B155" s="38"/>
    </row>
    <row r="156" spans="1:2" ht="15" hidden="1">
      <c r="A156" s="41" t="s">
        <v>25</v>
      </c>
      <c r="B156" s="39"/>
    </row>
    <row r="157" spans="1:2" hidden="1">
      <c r="A157" s="34">
        <v>1</v>
      </c>
      <c r="B157" s="40"/>
    </row>
    <row r="158" spans="1:2" hidden="1">
      <c r="A158" s="34">
        <v>2</v>
      </c>
      <c r="B158" s="40"/>
    </row>
    <row r="159" spans="1:2" hidden="1">
      <c r="A159" s="34">
        <v>3</v>
      </c>
      <c r="B159" s="40"/>
    </row>
    <row r="160" spans="1:2" hidden="1">
      <c r="A160" s="34">
        <v>4</v>
      </c>
      <c r="B160" s="40"/>
    </row>
    <row r="161" spans="1:2" hidden="1">
      <c r="A161" s="34">
        <v>5</v>
      </c>
      <c r="B161" s="40"/>
    </row>
    <row r="162" spans="1:2" hidden="1">
      <c r="A162" s="34">
        <v>6</v>
      </c>
      <c r="B162" s="40"/>
    </row>
    <row r="163" spans="1:2" hidden="1">
      <c r="B163" s="38"/>
    </row>
    <row r="164" spans="1:2" ht="15" hidden="1">
      <c r="A164" s="41" t="s">
        <v>25</v>
      </c>
      <c r="B164" s="39"/>
    </row>
    <row r="165" spans="1:2" hidden="1">
      <c r="A165" s="34">
        <v>1</v>
      </c>
      <c r="B165" s="40"/>
    </row>
    <row r="166" spans="1:2" hidden="1">
      <c r="A166" s="34">
        <v>2</v>
      </c>
      <c r="B166" s="40"/>
    </row>
    <row r="167" spans="1:2" hidden="1">
      <c r="A167" s="34">
        <v>3</v>
      </c>
      <c r="B167" s="40"/>
    </row>
    <row r="168" spans="1:2" hidden="1">
      <c r="A168" s="34">
        <v>4</v>
      </c>
      <c r="B168" s="40"/>
    </row>
    <row r="169" spans="1:2" hidden="1">
      <c r="A169" s="34">
        <v>5</v>
      </c>
      <c r="B169" s="40"/>
    </row>
    <row r="170" spans="1:2" hidden="1">
      <c r="A170" s="34">
        <v>6</v>
      </c>
      <c r="B170" s="40"/>
    </row>
    <row r="171" spans="1:2" hidden="1">
      <c r="B171" s="38"/>
    </row>
    <row r="172" spans="1:2" ht="15" hidden="1">
      <c r="A172" s="41" t="s">
        <v>25</v>
      </c>
      <c r="B172" s="39"/>
    </row>
    <row r="173" spans="1:2" hidden="1">
      <c r="A173" s="34">
        <v>1</v>
      </c>
      <c r="B173" s="40"/>
    </row>
    <row r="174" spans="1:2" hidden="1">
      <c r="A174" s="34">
        <v>2</v>
      </c>
      <c r="B174" s="40"/>
    </row>
    <row r="175" spans="1:2" hidden="1">
      <c r="A175" s="34">
        <v>3</v>
      </c>
      <c r="B175" s="40"/>
    </row>
    <row r="176" spans="1:2" hidden="1">
      <c r="A176" s="34">
        <v>4</v>
      </c>
      <c r="B176" s="40"/>
    </row>
    <row r="177" spans="1:2" hidden="1">
      <c r="A177" s="34">
        <v>5</v>
      </c>
      <c r="B177" s="40"/>
    </row>
    <row r="178" spans="1:2" hidden="1">
      <c r="A178" s="34">
        <v>6</v>
      </c>
      <c r="B178" s="40"/>
    </row>
    <row r="179" spans="1:2" hidden="1">
      <c r="B179" s="38"/>
    </row>
    <row r="180" spans="1:2" ht="15" hidden="1">
      <c r="A180" s="41" t="s">
        <v>25</v>
      </c>
      <c r="B180" s="39"/>
    </row>
    <row r="181" spans="1:2" hidden="1">
      <c r="A181" s="34">
        <v>1</v>
      </c>
      <c r="B181" s="40"/>
    </row>
    <row r="182" spans="1:2" hidden="1">
      <c r="A182" s="34">
        <v>2</v>
      </c>
      <c r="B182" s="40"/>
    </row>
    <row r="183" spans="1:2" hidden="1">
      <c r="A183" s="34">
        <v>3</v>
      </c>
      <c r="B183" s="40"/>
    </row>
    <row r="184" spans="1:2" hidden="1">
      <c r="A184" s="34">
        <v>4</v>
      </c>
      <c r="B184" s="40"/>
    </row>
    <row r="185" spans="1:2" hidden="1">
      <c r="A185" s="34">
        <v>5</v>
      </c>
      <c r="B185" s="40"/>
    </row>
    <row r="186" spans="1:2" hidden="1">
      <c r="A186" s="34">
        <v>6</v>
      </c>
      <c r="B186" s="40"/>
    </row>
    <row r="187" spans="1:2" hidden="1"/>
    <row r="188" spans="1:2" ht="15" hidden="1">
      <c r="A188" s="41" t="s">
        <v>25</v>
      </c>
      <c r="B188" s="39"/>
    </row>
    <row r="189" spans="1:2" hidden="1">
      <c r="A189" s="34">
        <v>1</v>
      </c>
      <c r="B189" s="40"/>
    </row>
    <row r="190" spans="1:2" hidden="1">
      <c r="A190" s="34">
        <v>2</v>
      </c>
      <c r="B190" s="40"/>
    </row>
    <row r="191" spans="1:2" hidden="1">
      <c r="A191" s="34">
        <v>3</v>
      </c>
      <c r="B191" s="40"/>
    </row>
    <row r="192" spans="1:2" hidden="1">
      <c r="A192" s="34">
        <v>4</v>
      </c>
      <c r="B192" s="40"/>
    </row>
    <row r="193" spans="1:2" hidden="1">
      <c r="A193" s="34">
        <v>5</v>
      </c>
      <c r="B193" s="40"/>
    </row>
    <row r="194" spans="1:2" hidden="1">
      <c r="A194" s="34">
        <v>6</v>
      </c>
      <c r="B194" s="40"/>
    </row>
    <row r="195" spans="1:2"/>
    <row r="196" spans="1:2" ht="30">
      <c r="A196" s="36" t="s">
        <v>101</v>
      </c>
      <c r="B196" s="173" t="s">
        <v>102</v>
      </c>
    </row>
    <row r="197" spans="1:2" ht="50.25" customHeight="1">
      <c r="A197" s="34">
        <v>1</v>
      </c>
      <c r="B197" s="35" t="s">
        <v>103</v>
      </c>
    </row>
    <row r="198" spans="1:2" ht="48" customHeight="1">
      <c r="A198" s="34">
        <v>2</v>
      </c>
      <c r="B198" s="35" t="s">
        <v>104</v>
      </c>
    </row>
    <row r="199" spans="1:2" ht="38.25" customHeight="1">
      <c r="A199" s="34">
        <v>3</v>
      </c>
      <c r="B199" s="35" t="s">
        <v>105</v>
      </c>
    </row>
    <row r="200" spans="1:2" ht="46.5" customHeight="1">
      <c r="A200" s="34">
        <v>4</v>
      </c>
      <c r="B200" s="35" t="s">
        <v>106</v>
      </c>
    </row>
    <row r="201" spans="1:2" ht="53.25" customHeight="1">
      <c r="A201" s="34">
        <v>5</v>
      </c>
      <c r="B201" s="35" t="s">
        <v>107</v>
      </c>
    </row>
    <row r="202" spans="1:2" ht="57.75" customHeight="1">
      <c r="A202" s="34">
        <v>6</v>
      </c>
      <c r="B202" s="35" t="s">
        <v>108</v>
      </c>
    </row>
    <row r="203" spans="1:2"/>
    <row r="204" spans="1:2"/>
    <row r="205" spans="1:2"/>
    <row r="206" spans="1:2"/>
    <row r="207" spans="1:2"/>
    <row r="208" spans="1:2"/>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sheetData>
  <printOptions horizontalCentered="1"/>
  <pageMargins left="0.23622047244094491" right="0.23622047244094491" top="0.74803149606299213" bottom="0.74803149606299213" header="0.31496062992125984" footer="0.31496062992125984"/>
  <pageSetup paperSize="9" scale="7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40"/>
  <sheetViews>
    <sheetView showGridLines="0" topLeftCell="A16" zoomScale="80" zoomScaleNormal="80" zoomScaleSheetLayoutView="70" workbookViewId="0">
      <selection activeCell="H47" sqref="H47"/>
    </sheetView>
  </sheetViews>
  <sheetFormatPr defaultColWidth="6.28515625" defaultRowHeight="16.5"/>
  <cols>
    <col min="1" max="1" width="2.85546875" style="1" customWidth="1"/>
    <col min="2" max="2" width="22.7109375" style="1" customWidth="1"/>
    <col min="3" max="8" width="9.7109375" style="1" customWidth="1"/>
    <col min="9" max="9" width="9.140625" style="1" customWidth="1"/>
    <col min="10" max="10" width="22.7109375" style="1" customWidth="1"/>
    <col min="11" max="16" width="9.7109375" style="1" customWidth="1"/>
    <col min="17" max="16384" width="6.28515625" style="1"/>
  </cols>
  <sheetData>
    <row r="1" spans="1:23" ht="15.95" customHeight="1">
      <c r="A1" s="227" t="str">
        <f>'REKOD PRESTASI MURID'!A7</f>
        <v>KESUSASTERAAN INGGERIS</v>
      </c>
      <c r="B1" s="227"/>
      <c r="C1" s="227"/>
      <c r="D1" s="227"/>
      <c r="E1" s="227"/>
      <c r="F1" s="227"/>
      <c r="G1" s="227"/>
      <c r="H1" s="227"/>
      <c r="I1" s="227"/>
      <c r="J1" s="227"/>
      <c r="K1" s="227"/>
      <c r="L1" s="227"/>
      <c r="M1" s="227"/>
      <c r="N1" s="227"/>
      <c r="O1" s="227"/>
      <c r="P1" s="227"/>
      <c r="Q1" s="227"/>
    </row>
    <row r="2" spans="1:23" ht="15.95" customHeight="1">
      <c r="A2" s="227"/>
      <c r="B2" s="227"/>
      <c r="C2" s="227"/>
      <c r="D2" s="227"/>
      <c r="E2" s="227"/>
      <c r="F2" s="227"/>
      <c r="G2" s="227"/>
      <c r="H2" s="227"/>
      <c r="I2" s="227"/>
      <c r="J2" s="227"/>
      <c r="K2" s="227"/>
      <c r="L2" s="227"/>
      <c r="M2" s="227"/>
      <c r="N2" s="227"/>
      <c r="O2" s="227"/>
      <c r="P2" s="227"/>
      <c r="Q2" s="227"/>
    </row>
    <row r="3" spans="1:23" ht="15.95" customHeight="1">
      <c r="A3" s="164"/>
      <c r="B3" s="164"/>
      <c r="C3" s="164"/>
      <c r="D3" s="164"/>
      <c r="E3" s="164"/>
      <c r="F3" s="164"/>
      <c r="G3" s="164"/>
      <c r="H3" s="166" t="s">
        <v>82</v>
      </c>
      <c r="I3" s="165" t="str">
        <f>'REKOD PRESTASI MURID'!D1</f>
        <v>SK SUNGAI SIPUT</v>
      </c>
      <c r="J3" s="164"/>
      <c r="K3" s="164"/>
      <c r="L3" s="166" t="s">
        <v>83</v>
      </c>
      <c r="M3" s="165" t="str">
        <f>'REKOD PRESTASI MURID'!D6</f>
        <v>PN. SUZILA MOHAMED</v>
      </c>
      <c r="N3" s="164"/>
      <c r="O3" s="164"/>
      <c r="P3" s="164"/>
      <c r="Q3" s="164"/>
    </row>
    <row r="4" spans="1:23" ht="15.95" customHeight="1">
      <c r="A4" s="164"/>
      <c r="B4" s="164"/>
      <c r="C4" s="164"/>
      <c r="D4" s="164"/>
      <c r="E4" s="164"/>
      <c r="F4" s="164"/>
      <c r="G4" s="164"/>
      <c r="H4" s="166" t="s">
        <v>19</v>
      </c>
      <c r="I4" s="165" t="str">
        <f>'REKOD PRESTASI MURID'!D7</f>
        <v>TINGKATAN 4</v>
      </c>
      <c r="J4" s="164"/>
      <c r="K4" s="164"/>
      <c r="L4" s="164"/>
      <c r="M4" s="164"/>
      <c r="N4" s="164"/>
      <c r="O4" s="164"/>
      <c r="P4" s="164"/>
      <c r="Q4" s="164"/>
    </row>
    <row r="5" spans="1:23" ht="20.25">
      <c r="A5" s="2"/>
      <c r="B5" s="2"/>
      <c r="C5" s="2"/>
      <c r="D5" s="2"/>
      <c r="E5" s="2"/>
      <c r="F5" s="2"/>
      <c r="G5" s="2"/>
      <c r="H5" s="3"/>
      <c r="I5" s="3"/>
      <c r="J5" s="2"/>
      <c r="K5" s="2"/>
      <c r="L5" s="2"/>
      <c r="M5" s="2"/>
      <c r="N5" s="2"/>
      <c r="O5" s="21"/>
      <c r="P5" s="21"/>
      <c r="Q5" s="21"/>
    </row>
    <row r="6" spans="1:23" ht="18.75">
      <c r="A6" s="4"/>
      <c r="B6" s="5" t="str">
        <f>'REKOD PRESTASI MURID'!E11</f>
        <v>PROSE</v>
      </c>
      <c r="C6" s="6"/>
      <c r="D6" s="6"/>
      <c r="E6" s="6"/>
      <c r="F6" s="6"/>
      <c r="G6" s="6"/>
      <c r="H6" s="7"/>
      <c r="I6" s="4"/>
      <c r="J6" s="5" t="str">
        <f>'REKOD PRESTASI MURID'!F11</f>
        <v>POETRY</v>
      </c>
      <c r="K6" s="6"/>
      <c r="L6" s="6"/>
      <c r="M6" s="6"/>
      <c r="N6" s="6"/>
      <c r="O6" s="6"/>
      <c r="P6" s="7"/>
      <c r="Q6" s="6"/>
    </row>
    <row r="7" spans="1:23">
      <c r="A7" s="8"/>
      <c r="B7" s="9" t="s">
        <v>25</v>
      </c>
      <c r="C7" s="10" t="s">
        <v>31</v>
      </c>
      <c r="D7" s="10" t="s">
        <v>32</v>
      </c>
      <c r="E7" s="10" t="s">
        <v>33</v>
      </c>
      <c r="F7" s="10" t="s">
        <v>79</v>
      </c>
      <c r="G7" s="10" t="s">
        <v>80</v>
      </c>
      <c r="H7" s="10" t="s">
        <v>81</v>
      </c>
      <c r="I7" s="8"/>
      <c r="J7" s="9" t="s">
        <v>25</v>
      </c>
      <c r="K7" s="10" t="s">
        <v>31</v>
      </c>
      <c r="L7" s="10" t="s">
        <v>32</v>
      </c>
      <c r="M7" s="10" t="s">
        <v>33</v>
      </c>
      <c r="N7" s="10" t="s">
        <v>79</v>
      </c>
      <c r="O7" s="10" t="s">
        <v>80</v>
      </c>
      <c r="P7" s="10" t="s">
        <v>81</v>
      </c>
      <c r="Q7" s="8"/>
    </row>
    <row r="8" spans="1:23">
      <c r="A8" s="8"/>
      <c r="B8" s="11" t="s">
        <v>37</v>
      </c>
      <c r="C8" s="11">
        <f>COUNTIF('REKOD PRESTASI MURID'!$E$12:$E$65,1)</f>
        <v>0</v>
      </c>
      <c r="D8" s="11">
        <f>COUNTIF('REKOD PRESTASI MURID'!$E$12:$E$65,2)</f>
        <v>0</v>
      </c>
      <c r="E8" s="11">
        <f>COUNTIF('REKOD PRESTASI MURID'!$E$12:$E$65,3)</f>
        <v>6</v>
      </c>
      <c r="F8" s="11">
        <f>COUNTIF('REKOD PRESTASI MURID'!$E$12:$E$65,4)</f>
        <v>0</v>
      </c>
      <c r="G8" s="11">
        <f>COUNTIF('REKOD PRESTASI MURID'!$E$12:$E$65,5)</f>
        <v>0</v>
      </c>
      <c r="H8" s="11">
        <f>COUNTIF('REKOD PRESTASI MURID'!$E$12:$E$65,6)</f>
        <v>0</v>
      </c>
      <c r="I8" s="8"/>
      <c r="J8" s="11" t="s">
        <v>37</v>
      </c>
      <c r="K8" s="11">
        <f>COUNTIF('REKOD PRESTASI MURID'!$F$12:$F$65,1)</f>
        <v>0</v>
      </c>
      <c r="L8" s="11">
        <f>COUNTIF('REKOD PRESTASI MURID'!$F$12:$F$65,2)</f>
        <v>0</v>
      </c>
      <c r="M8" s="11">
        <f>COUNTIF('REKOD PRESTASI MURID'!$F$12:$F$65,3)</f>
        <v>0</v>
      </c>
      <c r="N8" s="11">
        <f>COUNTIF('REKOD PRESTASI MURID'!$F$12:$F$65,4)</f>
        <v>6</v>
      </c>
      <c r="O8" s="11">
        <f>COUNTIF('REKOD PRESTASI MURID'!$F$12:$F$65,5)</f>
        <v>0</v>
      </c>
      <c r="P8" s="11">
        <f>COUNTIF('REKOD PRESTASI MURID'!$F$12:$F$65,6)</f>
        <v>0</v>
      </c>
      <c r="Q8" s="8"/>
    </row>
    <row r="9" spans="1:23">
      <c r="A9" s="8"/>
      <c r="B9" s="8"/>
      <c r="C9" s="8"/>
      <c r="D9" s="8"/>
      <c r="E9" s="8"/>
      <c r="F9" s="8"/>
      <c r="G9" s="8"/>
      <c r="H9" s="8"/>
      <c r="I9" s="8"/>
      <c r="J9" s="8"/>
      <c r="K9" s="8"/>
      <c r="L9" s="8"/>
      <c r="M9" s="8"/>
      <c r="N9" s="8"/>
      <c r="O9" s="8"/>
      <c r="P9" s="8"/>
      <c r="Q9" s="8"/>
    </row>
    <row r="10" spans="1:23">
      <c r="A10" s="8"/>
      <c r="B10" s="8"/>
      <c r="C10" s="8"/>
      <c r="D10" s="8"/>
      <c r="E10" s="8"/>
      <c r="F10" s="6"/>
      <c r="G10" s="6"/>
      <c r="H10" s="6"/>
      <c r="I10" s="6"/>
      <c r="J10" s="4"/>
      <c r="K10" s="4"/>
      <c r="L10" s="4"/>
      <c r="M10" s="4"/>
      <c r="N10" s="4"/>
      <c r="O10" s="4"/>
      <c r="P10" s="4"/>
      <c r="Q10" s="4"/>
    </row>
    <row r="11" spans="1:23">
      <c r="A11" s="8"/>
      <c r="B11" s="8"/>
      <c r="C11" s="8"/>
      <c r="D11" s="8"/>
      <c r="E11" s="8"/>
      <c r="F11" s="6"/>
      <c r="G11" s="6"/>
      <c r="H11" s="6"/>
      <c r="I11" s="6"/>
      <c r="J11" s="4"/>
      <c r="K11" s="4"/>
      <c r="L11" s="4"/>
      <c r="M11" s="4"/>
      <c r="N11" s="4"/>
      <c r="O11" s="4"/>
      <c r="P11" s="4"/>
      <c r="Q11" s="4"/>
    </row>
    <row r="12" spans="1:23">
      <c r="A12" s="8"/>
      <c r="B12" s="8"/>
      <c r="C12" s="8"/>
      <c r="D12" s="8"/>
      <c r="E12" s="8"/>
      <c r="F12" s="6"/>
      <c r="G12" s="6"/>
      <c r="H12" s="6"/>
      <c r="I12" s="6"/>
      <c r="J12" s="4"/>
      <c r="K12" s="4"/>
      <c r="L12" s="4"/>
      <c r="M12" s="4"/>
      <c r="N12" s="4"/>
      <c r="O12" s="4"/>
      <c r="P12" s="4"/>
      <c r="Q12" s="4"/>
    </row>
    <row r="13" spans="1:23">
      <c r="A13" s="8"/>
      <c r="B13" s="8"/>
      <c r="C13" s="8"/>
      <c r="D13" s="8"/>
      <c r="E13" s="8"/>
      <c r="F13" s="6"/>
      <c r="G13" s="6"/>
      <c r="H13" s="6"/>
      <c r="I13" s="6"/>
      <c r="J13" s="4"/>
      <c r="K13" s="4"/>
      <c r="L13" s="4"/>
      <c r="M13" s="4"/>
      <c r="N13" s="4"/>
      <c r="O13" s="4"/>
      <c r="P13" s="4"/>
      <c r="Q13" s="4"/>
    </row>
    <row r="14" spans="1:23">
      <c r="A14" s="8"/>
      <c r="B14" s="8"/>
      <c r="C14" s="8"/>
      <c r="D14" s="8"/>
      <c r="E14" s="8"/>
      <c r="F14" s="6"/>
      <c r="G14" s="6"/>
      <c r="H14" s="6"/>
      <c r="I14" s="6"/>
      <c r="J14" s="4"/>
      <c r="K14" s="4"/>
      <c r="L14" s="4"/>
      <c r="M14" s="4"/>
      <c r="N14" s="4"/>
      <c r="O14" s="4"/>
      <c r="P14" s="4"/>
      <c r="Q14" s="4"/>
    </row>
    <row r="15" spans="1:23">
      <c r="A15" s="8"/>
      <c r="B15" s="8"/>
      <c r="C15" s="8"/>
      <c r="D15" s="8"/>
      <c r="E15" s="8"/>
      <c r="F15" s="6"/>
      <c r="G15" s="6"/>
      <c r="H15" s="6"/>
      <c r="I15" s="6"/>
      <c r="J15" s="4"/>
      <c r="K15" s="4"/>
      <c r="L15" s="4"/>
      <c r="M15" s="4"/>
      <c r="N15" s="4"/>
      <c r="O15" s="4"/>
      <c r="P15" s="4"/>
      <c r="Q15" s="4"/>
    </row>
    <row r="16" spans="1:23">
      <c r="A16" s="8"/>
      <c r="B16" s="8"/>
      <c r="C16" s="8"/>
      <c r="D16" s="8"/>
      <c r="E16" s="8"/>
      <c r="F16" s="6"/>
      <c r="G16" s="6"/>
      <c r="H16" s="6"/>
      <c r="I16" s="6"/>
      <c r="J16" s="4"/>
      <c r="K16" s="4"/>
      <c r="L16" s="4"/>
      <c r="M16" s="4"/>
      <c r="N16" s="4"/>
      <c r="O16" s="4"/>
      <c r="P16" s="4"/>
      <c r="Q16" s="4"/>
      <c r="W16" s="22"/>
    </row>
    <row r="17" spans="1:17">
      <c r="A17" s="8"/>
      <c r="B17" s="8"/>
      <c r="C17" s="8"/>
      <c r="D17" s="8"/>
      <c r="E17" s="8"/>
      <c r="F17" s="6"/>
      <c r="G17" s="6"/>
      <c r="H17" s="6"/>
      <c r="I17" s="6"/>
      <c r="J17" s="4"/>
      <c r="K17" s="4"/>
      <c r="L17" s="4"/>
      <c r="M17" s="4"/>
      <c r="N17" s="4"/>
      <c r="O17" s="4"/>
      <c r="P17" s="4"/>
      <c r="Q17" s="4"/>
    </row>
    <row r="18" spans="1:17">
      <c r="A18" s="8"/>
      <c r="B18" s="8"/>
      <c r="C18" s="8"/>
      <c r="D18" s="8"/>
      <c r="E18" s="8"/>
      <c r="F18" s="8"/>
      <c r="G18" s="8"/>
      <c r="H18" s="8"/>
      <c r="I18" s="8"/>
      <c r="J18" s="8"/>
      <c r="K18" s="8"/>
      <c r="L18" s="8"/>
      <c r="M18" s="8"/>
      <c r="N18" s="8"/>
      <c r="O18" s="8"/>
      <c r="P18" s="8"/>
      <c r="Q18" s="8"/>
    </row>
    <row r="19" spans="1:17">
      <c r="A19" s="8"/>
      <c r="B19" s="8"/>
      <c r="C19" s="8"/>
      <c r="D19" s="8"/>
      <c r="E19" s="8"/>
      <c r="F19" s="8"/>
      <c r="G19" s="8"/>
      <c r="H19" s="8"/>
      <c r="I19" s="8"/>
      <c r="J19" s="8"/>
      <c r="K19" s="8"/>
      <c r="L19" s="8"/>
      <c r="M19" s="8"/>
      <c r="N19" s="8"/>
      <c r="O19" s="8"/>
      <c r="P19" s="8"/>
      <c r="Q19" s="8"/>
    </row>
    <row r="20" spans="1:17">
      <c r="A20" s="8"/>
      <c r="B20" s="8"/>
      <c r="C20" s="8"/>
      <c r="D20" s="8"/>
      <c r="E20" s="8"/>
      <c r="F20" s="8"/>
      <c r="G20" s="8"/>
      <c r="H20" s="8"/>
      <c r="I20" s="8"/>
      <c r="J20" s="8"/>
      <c r="K20" s="8"/>
      <c r="L20" s="8"/>
      <c r="M20" s="8"/>
      <c r="N20" s="8"/>
      <c r="O20" s="8"/>
      <c r="P20" s="8"/>
      <c r="Q20" s="8"/>
    </row>
    <row r="21" spans="1:17">
      <c r="A21" s="8"/>
      <c r="B21" s="12"/>
      <c r="C21" s="13"/>
      <c r="D21" s="14"/>
      <c r="E21" s="14"/>
      <c r="F21" s="15" t="s">
        <v>38</v>
      </c>
      <c r="G21" s="16">
        <f>SUM(C8:H8)</f>
        <v>6</v>
      </c>
      <c r="H21" s="15" t="s">
        <v>39</v>
      </c>
      <c r="I21" s="8"/>
      <c r="J21" s="8"/>
      <c r="K21" s="8"/>
      <c r="L21" s="8"/>
      <c r="M21" s="8"/>
      <c r="N21" s="15" t="s">
        <v>38</v>
      </c>
      <c r="O21" s="16">
        <f>SUM(K8:P8)</f>
        <v>6</v>
      </c>
      <c r="P21" s="15" t="s">
        <v>39</v>
      </c>
      <c r="Q21" s="8"/>
    </row>
    <row r="22" spans="1:17">
      <c r="A22" s="4"/>
      <c r="B22" s="6"/>
      <c r="C22" s="6"/>
      <c r="D22" s="6"/>
      <c r="E22" s="6"/>
      <c r="F22" s="4"/>
      <c r="G22" s="6"/>
      <c r="H22" s="6"/>
      <c r="I22" s="4"/>
      <c r="J22" s="4"/>
      <c r="K22" s="4"/>
      <c r="L22" s="4"/>
      <c r="M22" s="4"/>
      <c r="N22" s="4"/>
      <c r="O22" s="18"/>
      <c r="P22" s="6"/>
      <c r="Q22" s="6"/>
    </row>
    <row r="23" spans="1:17">
      <c r="A23" s="4"/>
      <c r="B23" s="4"/>
      <c r="C23" s="4"/>
      <c r="D23" s="4"/>
      <c r="E23" s="4"/>
      <c r="F23" s="4"/>
      <c r="G23" s="6"/>
      <c r="H23" s="17"/>
      <c r="I23" s="4"/>
      <c r="J23" s="4"/>
      <c r="K23" s="4"/>
      <c r="L23" s="4"/>
      <c r="M23" s="4"/>
      <c r="N23" s="4"/>
      <c r="O23" s="6"/>
      <c r="P23" s="17"/>
      <c r="Q23" s="6"/>
    </row>
    <row r="24" spans="1:17" ht="18.75">
      <c r="A24" s="4"/>
      <c r="B24" s="5" t="str">
        <f>'REKOD PRESTASI MURID'!G11</f>
        <v>DRAMA</v>
      </c>
      <c r="C24" s="18"/>
      <c r="D24" s="18"/>
      <c r="E24" s="18"/>
      <c r="F24" s="18"/>
      <c r="G24" s="18"/>
      <c r="H24" s="7"/>
      <c r="I24" s="4"/>
      <c r="J24" s="23" t="s">
        <v>11</v>
      </c>
      <c r="K24" s="24"/>
      <c r="L24" s="24"/>
      <c r="M24" s="24"/>
      <c r="N24" s="24"/>
      <c r="O24" s="24"/>
      <c r="P24" s="25"/>
      <c r="Q24" s="6"/>
    </row>
    <row r="25" spans="1:17">
      <c r="A25" s="8"/>
      <c r="B25" s="9" t="s">
        <v>25</v>
      </c>
      <c r="C25" s="10" t="s">
        <v>31</v>
      </c>
      <c r="D25" s="10" t="s">
        <v>32</v>
      </c>
      <c r="E25" s="10" t="s">
        <v>33</v>
      </c>
      <c r="F25" s="10" t="s">
        <v>79</v>
      </c>
      <c r="G25" s="10" t="s">
        <v>80</v>
      </c>
      <c r="H25" s="10" t="s">
        <v>81</v>
      </c>
      <c r="I25" s="8"/>
      <c r="J25" s="9" t="s">
        <v>25</v>
      </c>
      <c r="K25" s="10" t="s">
        <v>31</v>
      </c>
      <c r="L25" s="10" t="s">
        <v>32</v>
      </c>
      <c r="M25" s="10" t="s">
        <v>33</v>
      </c>
      <c r="N25" s="10" t="s">
        <v>34</v>
      </c>
      <c r="O25" s="10" t="s">
        <v>35</v>
      </c>
      <c r="P25" s="10" t="s">
        <v>36</v>
      </c>
      <c r="Q25" s="8"/>
    </row>
    <row r="26" spans="1:17">
      <c r="A26" s="8"/>
      <c r="B26" s="11" t="s">
        <v>37</v>
      </c>
      <c r="C26" s="11">
        <f>COUNTIF('REKOD PRESTASI MURID'!$G$12:$G$65,1)</f>
        <v>0</v>
      </c>
      <c r="D26" s="11">
        <f>COUNTIF('REKOD PRESTASI MURID'!$G$12:$G$65,2)</f>
        <v>0</v>
      </c>
      <c r="E26" s="11">
        <f>COUNTIF('REKOD PRESTASI MURID'!$G$12:$G$65,3)</f>
        <v>0</v>
      </c>
      <c r="F26" s="11">
        <f>COUNTIF('REKOD PRESTASI MURID'!$G$12:$G$65,4)</f>
        <v>6</v>
      </c>
      <c r="G26" s="11">
        <f>COUNTIF('REKOD PRESTASI MURID'!$G$12:$G$65,5)</f>
        <v>0</v>
      </c>
      <c r="H26" s="11">
        <f>COUNTIF('REKOD PRESTASI MURID'!$G$12:$G$65,6)</f>
        <v>0</v>
      </c>
      <c r="I26" s="8"/>
      <c r="J26" s="11" t="s">
        <v>37</v>
      </c>
      <c r="K26" s="11">
        <f>COUNTIF('REKOD PRESTASI MURID'!$AD$12:$AD$65,1)</f>
        <v>0</v>
      </c>
      <c r="L26" s="11">
        <f>COUNTIF('REKOD PRESTASI MURID'!$AD$12:$AD$65,2)</f>
        <v>0</v>
      </c>
      <c r="M26" s="11">
        <f>COUNTIF('REKOD PRESTASI MURID'!$AD$12:$AD$65,3)</f>
        <v>1</v>
      </c>
      <c r="N26" s="11">
        <f>COUNTIF('REKOD PRESTASI MURID'!$AD$12:$AD$65,4)</f>
        <v>4</v>
      </c>
      <c r="O26" s="11">
        <f>COUNTIF('REKOD PRESTASI MURID'!$AD$12:$AD$65,5)</f>
        <v>1</v>
      </c>
      <c r="P26" s="11">
        <f>COUNTIF('REKOD PRESTASI MURID'!$AD$12:$AD$65,6)</f>
        <v>0</v>
      </c>
      <c r="Q26" s="8"/>
    </row>
    <row r="27" spans="1:17">
      <c r="A27" s="8"/>
      <c r="B27" s="19"/>
      <c r="C27" s="19"/>
      <c r="D27" s="19"/>
      <c r="E27" s="19"/>
      <c r="F27" s="19"/>
      <c r="G27" s="19"/>
      <c r="H27" s="19"/>
      <c r="I27" s="8"/>
      <c r="J27" s="158"/>
      <c r="K27" s="19"/>
      <c r="L27" s="19"/>
      <c r="M27" s="19"/>
      <c r="N27" s="19"/>
      <c r="O27" s="19"/>
      <c r="P27" s="159"/>
      <c r="Q27" s="8"/>
    </row>
    <row r="28" spans="1:17">
      <c r="A28" s="8"/>
      <c r="B28" s="19"/>
      <c r="C28" s="19"/>
      <c r="D28" s="19"/>
      <c r="E28" s="19"/>
      <c r="F28" s="19"/>
      <c r="G28" s="19"/>
      <c r="H28" s="19"/>
      <c r="I28" s="8"/>
      <c r="J28" s="19"/>
      <c r="K28" s="19"/>
      <c r="L28" s="19"/>
      <c r="M28" s="19"/>
      <c r="N28" s="19"/>
      <c r="O28" s="19"/>
      <c r="P28" s="19"/>
      <c r="Q28" s="8"/>
    </row>
    <row r="29" spans="1:17">
      <c r="A29" s="8"/>
      <c r="B29" s="19"/>
      <c r="C29" s="19"/>
      <c r="D29" s="19"/>
      <c r="E29" s="19"/>
      <c r="F29" s="19"/>
      <c r="G29" s="19"/>
      <c r="H29" s="19"/>
      <c r="I29" s="8"/>
      <c r="J29" s="19"/>
      <c r="K29" s="19"/>
      <c r="L29" s="19"/>
      <c r="M29" s="19"/>
      <c r="N29" s="19"/>
      <c r="O29" s="19"/>
      <c r="P29" s="19"/>
      <c r="Q29" s="8"/>
    </row>
    <row r="30" spans="1:17">
      <c r="A30" s="8"/>
      <c r="B30" s="19"/>
      <c r="C30" s="19"/>
      <c r="D30" s="19"/>
      <c r="E30" s="19"/>
      <c r="F30" s="19"/>
      <c r="G30" s="19"/>
      <c r="H30" s="19"/>
      <c r="I30" s="8"/>
      <c r="J30" s="19"/>
      <c r="K30" s="19"/>
      <c r="L30" s="19"/>
      <c r="M30" s="19"/>
      <c r="N30" s="19"/>
      <c r="O30" s="19"/>
      <c r="P30" s="19"/>
      <c r="Q30" s="8"/>
    </row>
    <row r="31" spans="1:17">
      <c r="A31" s="8"/>
      <c r="B31" s="19"/>
      <c r="C31" s="19"/>
      <c r="D31" s="19"/>
      <c r="E31" s="19"/>
      <c r="F31" s="19"/>
      <c r="G31" s="19"/>
      <c r="H31" s="19"/>
      <c r="I31" s="8"/>
      <c r="J31" s="19"/>
      <c r="K31" s="19"/>
      <c r="L31" s="19"/>
      <c r="M31" s="19"/>
      <c r="N31" s="19"/>
      <c r="O31" s="19"/>
      <c r="P31" s="19"/>
      <c r="Q31" s="8"/>
    </row>
    <row r="32" spans="1:17">
      <c r="A32" s="8"/>
      <c r="B32" s="19"/>
      <c r="C32" s="19"/>
      <c r="D32" s="19"/>
      <c r="E32" s="19"/>
      <c r="F32" s="19"/>
      <c r="G32" s="19"/>
      <c r="H32" s="19"/>
      <c r="I32" s="8"/>
      <c r="J32" s="19"/>
      <c r="K32" s="19"/>
      <c r="L32" s="19"/>
      <c r="M32" s="19"/>
      <c r="N32" s="19"/>
      <c r="O32" s="19"/>
      <c r="P32" s="19"/>
      <c r="Q32" s="8"/>
    </row>
    <row r="33" spans="1:17">
      <c r="A33" s="8"/>
      <c r="B33" s="19"/>
      <c r="C33" s="19"/>
      <c r="D33" s="19"/>
      <c r="E33" s="19"/>
      <c r="F33" s="19"/>
      <c r="G33" s="19"/>
      <c r="H33" s="19"/>
      <c r="I33" s="8"/>
      <c r="J33" s="19"/>
      <c r="K33" s="19"/>
      <c r="L33" s="19"/>
      <c r="M33" s="19"/>
      <c r="N33" s="19"/>
      <c r="O33" s="19"/>
      <c r="P33" s="19"/>
      <c r="Q33" s="8"/>
    </row>
    <row r="34" spans="1:17">
      <c r="A34" s="8"/>
      <c r="B34" s="19"/>
      <c r="C34" s="19"/>
      <c r="D34" s="19"/>
      <c r="E34" s="19"/>
      <c r="F34" s="19"/>
      <c r="G34" s="19"/>
      <c r="H34" s="19"/>
      <c r="I34" s="8"/>
      <c r="J34" s="19"/>
      <c r="K34" s="19"/>
      <c r="L34" s="19"/>
      <c r="M34" s="19"/>
      <c r="N34" s="19"/>
      <c r="O34" s="19"/>
      <c r="P34" s="19"/>
      <c r="Q34" s="8"/>
    </row>
    <row r="35" spans="1:17">
      <c r="A35" s="8"/>
      <c r="B35" s="19"/>
      <c r="C35" s="19"/>
      <c r="D35" s="19"/>
      <c r="E35" s="19"/>
      <c r="F35" s="19"/>
      <c r="G35" s="19"/>
      <c r="H35" s="19"/>
      <c r="I35" s="8"/>
      <c r="J35" s="19"/>
      <c r="K35" s="19"/>
      <c r="L35" s="19"/>
      <c r="M35" s="19"/>
      <c r="N35" s="19"/>
      <c r="O35" s="19"/>
      <c r="P35" s="19"/>
      <c r="Q35" s="8"/>
    </row>
    <row r="36" spans="1:17">
      <c r="A36" s="8"/>
      <c r="B36" s="19"/>
      <c r="C36" s="19"/>
      <c r="D36" s="19"/>
      <c r="E36" s="19"/>
      <c r="F36" s="19"/>
      <c r="G36" s="19"/>
      <c r="H36" s="19"/>
      <c r="I36" s="8"/>
      <c r="J36" s="19"/>
      <c r="K36" s="19"/>
      <c r="L36" s="19"/>
      <c r="M36" s="19"/>
      <c r="N36" s="19"/>
      <c r="O36" s="19"/>
      <c r="P36" s="19"/>
      <c r="Q36" s="8"/>
    </row>
    <row r="37" spans="1:17">
      <c r="A37" s="8"/>
      <c r="B37" s="19"/>
      <c r="C37" s="19"/>
      <c r="D37" s="19"/>
      <c r="E37" s="19"/>
      <c r="F37" s="19"/>
      <c r="G37" s="19"/>
      <c r="H37" s="19"/>
      <c r="I37" s="8"/>
      <c r="J37" s="19"/>
      <c r="K37" s="19"/>
      <c r="L37" s="19"/>
      <c r="M37" s="19"/>
      <c r="N37" s="19"/>
      <c r="O37" s="19"/>
      <c r="P37" s="19"/>
      <c r="Q37" s="8"/>
    </row>
    <row r="38" spans="1:17">
      <c r="A38" s="8"/>
      <c r="B38" s="19"/>
      <c r="C38" s="19"/>
      <c r="D38" s="19"/>
      <c r="E38" s="19"/>
      <c r="F38" s="19"/>
      <c r="G38" s="19"/>
      <c r="H38" s="19"/>
      <c r="I38" s="8"/>
      <c r="J38" s="19"/>
      <c r="K38" s="19"/>
      <c r="L38" s="19"/>
      <c r="M38" s="19"/>
      <c r="N38" s="19"/>
      <c r="O38" s="19"/>
      <c r="P38" s="19"/>
      <c r="Q38" s="8"/>
    </row>
    <row r="39" spans="1:17">
      <c r="A39" s="8"/>
      <c r="B39" s="19"/>
      <c r="C39" s="19"/>
      <c r="D39" s="19"/>
      <c r="E39" s="19"/>
      <c r="F39" s="15" t="s">
        <v>38</v>
      </c>
      <c r="G39" s="16">
        <f>SUM(C26:H26)</f>
        <v>6</v>
      </c>
      <c r="H39" s="15" t="s">
        <v>39</v>
      </c>
      <c r="I39" s="14"/>
      <c r="J39" s="19"/>
      <c r="K39" s="19"/>
      <c r="L39" s="19"/>
      <c r="M39" s="19"/>
      <c r="N39" s="15" t="s">
        <v>38</v>
      </c>
      <c r="O39" s="16">
        <f>SUM(K26:P26)</f>
        <v>6</v>
      </c>
      <c r="P39" s="15" t="s">
        <v>39</v>
      </c>
      <c r="Q39" s="8"/>
    </row>
    <row r="40" spans="1:17">
      <c r="A40" s="8"/>
      <c r="B40" s="8"/>
      <c r="C40" s="8"/>
      <c r="D40" s="8"/>
      <c r="E40" s="8"/>
      <c r="F40" s="8"/>
      <c r="G40" s="14"/>
      <c r="H40" s="20"/>
      <c r="I40" s="14"/>
      <c r="J40" s="8"/>
      <c r="K40" s="8"/>
      <c r="L40" s="8"/>
      <c r="M40" s="8"/>
      <c r="N40" s="8"/>
      <c r="O40" s="14"/>
      <c r="P40" s="20"/>
      <c r="Q40" s="8"/>
    </row>
  </sheetData>
  <mergeCells count="1">
    <mergeCell ref="A1:Q2"/>
  </mergeCells>
  <printOptions horizontalCentered="1"/>
  <pageMargins left="0.2361111111111111" right="0.2361111111111111" top="0.74791666666666667" bottom="0.74791666666666667" header="0.31458333333333333" footer="0.31458333333333333"/>
  <pageSetup paperSize="9" scale="55"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PANDUAN</vt:lpstr>
      <vt:lpstr>REKOD PRESTASI MURID</vt:lpstr>
      <vt:lpstr>LAPORAN MURID (INDIVIDU)</vt:lpstr>
      <vt:lpstr>DATA PERNYATAAN TAHAP PGUASAAN </vt:lpstr>
      <vt:lpstr>GRAF PELAPORAN</vt:lpstr>
      <vt:lpstr>'DATA PERNYATAAN TAHAP PGUASAAN '!Print_Area</vt:lpstr>
      <vt:lpstr>'GRAF PELAPORAN'!Print_Area</vt:lpstr>
      <vt:lpstr>'LAPORAN MURID (INDIVIDU)'!Print_Area</vt:lpstr>
      <vt:lpstr>'REKOD PRESTASI MURID'!Print_Area</vt:lpstr>
      <vt:lpstr>'GRAF PELAPORAN'!Print_Titles</vt:lpstr>
      <vt:lpstr>'REKOD PRESTASI MURID'!Print_Titles</vt:lpstr>
    </vt:vector>
  </TitlesOfParts>
  <Company>Acer</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Windows User</cp:lastModifiedBy>
  <cp:revision/>
  <cp:lastPrinted>2020-07-14T04:20:05Z</cp:lastPrinted>
  <dcterms:created xsi:type="dcterms:W3CDTF">2016-04-25T12:26:07Z</dcterms:created>
  <dcterms:modified xsi:type="dcterms:W3CDTF">2020-07-27T00:31:11Z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1033-9.1.0.4058</vt:lpwstr>
  </property>
</Properties>
</file>